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076" windowHeight="5856"/>
  </bookViews>
  <sheets>
    <sheet name="Stacjonarne" sheetId="11" r:id="rId1"/>
    <sheet name="Niestacjonarne" sheetId="14" r:id="rId2"/>
  </sheets>
  <definedNames>
    <definedName name="_xlnm.Print_Area" localSheetId="1">Niestacjonarne!$A$3:$AD$117</definedName>
    <definedName name="_xlnm.Print_Area" localSheetId="0">Stacjonarne!$A$3:$AD$118</definedName>
  </definedNames>
  <calcPr calcId="125725"/>
</workbook>
</file>

<file path=xl/calcChain.xml><?xml version="1.0" encoding="utf-8"?>
<calcChain xmlns="http://schemas.openxmlformats.org/spreadsheetml/2006/main">
  <c r="P81" i="14"/>
  <c r="O81"/>
  <c r="N81"/>
  <c r="M81"/>
  <c r="L81"/>
  <c r="K81"/>
  <c r="P71"/>
  <c r="O71"/>
  <c r="N71"/>
  <c r="M71"/>
  <c r="L71"/>
  <c r="K71"/>
  <c r="J71"/>
  <c r="I71"/>
  <c r="H71"/>
  <c r="J62"/>
  <c r="I62"/>
  <c r="H62"/>
  <c r="G62"/>
  <c r="F62"/>
  <c r="E62"/>
  <c r="P82" i="11"/>
  <c r="O82"/>
  <c r="N82"/>
  <c r="M82"/>
  <c r="L82"/>
  <c r="K82"/>
  <c r="P72"/>
  <c r="O72"/>
  <c r="N72"/>
  <c r="M72"/>
  <c r="L72"/>
  <c r="K72"/>
  <c r="J72"/>
  <c r="I72"/>
  <c r="H72"/>
  <c r="J63"/>
  <c r="I63"/>
  <c r="H63"/>
  <c r="G63"/>
  <c r="F63"/>
  <c r="E63"/>
  <c r="C70"/>
  <c r="D23" l="1"/>
  <c r="D22"/>
  <c r="D21"/>
  <c r="D20"/>
  <c r="D15"/>
  <c r="D14"/>
  <c r="D13"/>
  <c r="D12"/>
  <c r="D11"/>
  <c r="D10"/>
  <c r="E45"/>
  <c r="S27"/>
  <c r="P27"/>
  <c r="C24"/>
  <c r="C23"/>
  <c r="M9"/>
  <c r="L9"/>
  <c r="K9"/>
  <c r="J9"/>
  <c r="I9"/>
  <c r="H9"/>
  <c r="G9"/>
  <c r="F9"/>
  <c r="E9"/>
  <c r="D22" i="14" l="1"/>
  <c r="D21"/>
  <c r="D20"/>
  <c r="D19"/>
  <c r="D18"/>
  <c r="D17"/>
  <c r="D16"/>
  <c r="D15"/>
  <c r="D14"/>
  <c r="D13"/>
  <c r="D12"/>
  <c r="D11"/>
  <c r="D10"/>
  <c r="A11" i="11"/>
  <c r="A12" s="1"/>
  <c r="A13" s="1"/>
  <c r="A14" s="1"/>
  <c r="A15" s="1"/>
  <c r="A16" s="1"/>
  <c r="A17" s="1"/>
  <c r="A18" s="1"/>
  <c r="A19" s="1"/>
  <c r="A20" s="1"/>
  <c r="A21" s="1"/>
  <c r="A22" s="1"/>
  <c r="E9" i="14"/>
  <c r="F9"/>
  <c r="G9"/>
  <c r="G26"/>
  <c r="G44"/>
  <c r="H9"/>
  <c r="I9"/>
  <c r="J9"/>
  <c r="J26"/>
  <c r="J44"/>
  <c r="K9"/>
  <c r="L9"/>
  <c r="M9"/>
  <c r="N9"/>
  <c r="N26"/>
  <c r="N44"/>
  <c r="O9"/>
  <c r="P9"/>
  <c r="Q9"/>
  <c r="R9"/>
  <c r="R26"/>
  <c r="R44"/>
  <c r="S9"/>
  <c r="T9"/>
  <c r="U9"/>
  <c r="V9"/>
  <c r="V44"/>
  <c r="V26"/>
  <c r="C10"/>
  <c r="A11"/>
  <c r="A12" s="1"/>
  <c r="A13" s="1"/>
  <c r="A14" s="1"/>
  <c r="A15" s="1"/>
  <c r="A16" s="1"/>
  <c r="A17" s="1"/>
  <c r="A18" s="1"/>
  <c r="A19" s="1"/>
  <c r="A20" s="1"/>
  <c r="A21" s="1"/>
  <c r="A22" s="1"/>
  <c r="C11"/>
  <c r="C12"/>
  <c r="C13"/>
  <c r="C14"/>
  <c r="C18"/>
  <c r="C17"/>
  <c r="C15"/>
  <c r="C16"/>
  <c r="C19"/>
  <c r="C20"/>
  <c r="C21"/>
  <c r="C22"/>
  <c r="E26"/>
  <c r="E44"/>
  <c r="F26"/>
  <c r="H26"/>
  <c r="I26"/>
  <c r="I44"/>
  <c r="K26"/>
  <c r="L26"/>
  <c r="M26"/>
  <c r="M44"/>
  <c r="O26"/>
  <c r="P26"/>
  <c r="Q26"/>
  <c r="Q44"/>
  <c r="S26"/>
  <c r="T26"/>
  <c r="U26"/>
  <c r="U44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2"/>
  <c r="D42"/>
  <c r="D43"/>
  <c r="F44"/>
  <c r="H44"/>
  <c r="K44"/>
  <c r="L44"/>
  <c r="O44"/>
  <c r="P44"/>
  <c r="S44"/>
  <c r="T44"/>
  <c r="C45"/>
  <c r="D45"/>
  <c r="D47"/>
  <c r="D46"/>
  <c r="D48"/>
  <c r="D49"/>
  <c r="D50"/>
  <c r="D51"/>
  <c r="D52"/>
  <c r="D53"/>
  <c r="C46"/>
  <c r="C47"/>
  <c r="C48"/>
  <c r="C49"/>
  <c r="C50"/>
  <c r="C51"/>
  <c r="C52"/>
  <c r="C53"/>
  <c r="H81"/>
  <c r="H89" s="1"/>
  <c r="I81"/>
  <c r="I89" s="1"/>
  <c r="K62"/>
  <c r="K89" s="1"/>
  <c r="L62"/>
  <c r="L89" s="1"/>
  <c r="M62"/>
  <c r="M89" s="1"/>
  <c r="N62"/>
  <c r="N89" s="1"/>
  <c r="O62"/>
  <c r="O89" s="1"/>
  <c r="P62"/>
  <c r="P89" s="1"/>
  <c r="C63"/>
  <c r="D63"/>
  <c r="C64"/>
  <c r="D64"/>
  <c r="C65"/>
  <c r="D65"/>
  <c r="C66"/>
  <c r="D66"/>
  <c r="C67"/>
  <c r="D67"/>
  <c r="C68"/>
  <c r="D68"/>
  <c r="E71"/>
  <c r="F71"/>
  <c r="G71"/>
  <c r="J81"/>
  <c r="J89" s="1"/>
  <c r="C72"/>
  <c r="D72"/>
  <c r="D73"/>
  <c r="D74"/>
  <c r="D75"/>
  <c r="D76"/>
  <c r="D77"/>
  <c r="D78"/>
  <c r="D79"/>
  <c r="D80"/>
  <c r="C73"/>
  <c r="C74"/>
  <c r="C75"/>
  <c r="C76"/>
  <c r="C77"/>
  <c r="C78"/>
  <c r="C79"/>
  <c r="C80"/>
  <c r="E81"/>
  <c r="F81"/>
  <c r="G81"/>
  <c r="C82"/>
  <c r="D82"/>
  <c r="C83"/>
  <c r="D83"/>
  <c r="D84"/>
  <c r="D85"/>
  <c r="D86"/>
  <c r="D87"/>
  <c r="D88"/>
  <c r="C84"/>
  <c r="C85"/>
  <c r="C86"/>
  <c r="C87"/>
  <c r="C88"/>
  <c r="N9" i="11"/>
  <c r="O9"/>
  <c r="P9"/>
  <c r="Q9"/>
  <c r="R9"/>
  <c r="S9"/>
  <c r="T9"/>
  <c r="U9"/>
  <c r="V9"/>
  <c r="V45"/>
  <c r="V27"/>
  <c r="C10"/>
  <c r="D18"/>
  <c r="D17"/>
  <c r="D16"/>
  <c r="D19"/>
  <c r="D40"/>
  <c r="D31"/>
  <c r="D39"/>
  <c r="D37"/>
  <c r="D28"/>
  <c r="D29"/>
  <c r="D30"/>
  <c r="D32"/>
  <c r="D33"/>
  <c r="D34"/>
  <c r="D35"/>
  <c r="D36"/>
  <c r="D38"/>
  <c r="D41"/>
  <c r="D43"/>
  <c r="D44"/>
  <c r="D48"/>
  <c r="D46"/>
  <c r="D47"/>
  <c r="D49"/>
  <c r="D50"/>
  <c r="D51"/>
  <c r="D52"/>
  <c r="D53"/>
  <c r="D54"/>
  <c r="D25"/>
  <c r="D24" s="1"/>
  <c r="D26"/>
  <c r="C11"/>
  <c r="C12"/>
  <c r="C13"/>
  <c r="C14"/>
  <c r="C18"/>
  <c r="C17"/>
  <c r="C15"/>
  <c r="C16"/>
  <c r="C19"/>
  <c r="C20"/>
  <c r="C21"/>
  <c r="C22"/>
  <c r="E27"/>
  <c r="F27"/>
  <c r="F45"/>
  <c r="G27"/>
  <c r="G45"/>
  <c r="H27"/>
  <c r="I27"/>
  <c r="J27"/>
  <c r="J45"/>
  <c r="K27"/>
  <c r="K45"/>
  <c r="L27"/>
  <c r="M27"/>
  <c r="N27"/>
  <c r="N45"/>
  <c r="O27"/>
  <c r="Q27"/>
  <c r="R27"/>
  <c r="T27"/>
  <c r="U27"/>
  <c r="C28"/>
  <c r="C29"/>
  <c r="C30"/>
  <c r="C31"/>
  <c r="C32"/>
  <c r="C33"/>
  <c r="C34"/>
  <c r="C35"/>
  <c r="C36"/>
  <c r="C37"/>
  <c r="C38"/>
  <c r="C39"/>
  <c r="C40"/>
  <c r="C41"/>
  <c r="C43"/>
  <c r="H45"/>
  <c r="I45"/>
  <c r="L45"/>
  <c r="M45"/>
  <c r="O45"/>
  <c r="P45"/>
  <c r="Q45"/>
  <c r="R45"/>
  <c r="S45"/>
  <c r="T45"/>
  <c r="U45"/>
  <c r="C46"/>
  <c r="C47"/>
  <c r="C48"/>
  <c r="C49"/>
  <c r="C50"/>
  <c r="C51"/>
  <c r="C52"/>
  <c r="C53"/>
  <c r="C54"/>
  <c r="G72"/>
  <c r="G90" s="1"/>
  <c r="G82"/>
  <c r="K63"/>
  <c r="K90" s="1"/>
  <c r="L63"/>
  <c r="L90" s="1"/>
  <c r="M63"/>
  <c r="M90" s="1"/>
  <c r="N63"/>
  <c r="N90" s="1"/>
  <c r="O63"/>
  <c r="O90" s="1"/>
  <c r="P63"/>
  <c r="P90" s="1"/>
  <c r="C64"/>
  <c r="C65"/>
  <c r="C66"/>
  <c r="C67"/>
  <c r="C68"/>
  <c r="C69"/>
  <c r="D64"/>
  <c r="D65"/>
  <c r="D66"/>
  <c r="D67"/>
  <c r="D68"/>
  <c r="D69"/>
  <c r="E72"/>
  <c r="F72"/>
  <c r="C73"/>
  <c r="C74"/>
  <c r="C75"/>
  <c r="C76"/>
  <c r="C77"/>
  <c r="C78"/>
  <c r="C79"/>
  <c r="C80"/>
  <c r="C81"/>
  <c r="D73"/>
  <c r="D74"/>
  <c r="D75"/>
  <c r="D76"/>
  <c r="D77"/>
  <c r="D78"/>
  <c r="D79"/>
  <c r="D80"/>
  <c r="D81"/>
  <c r="E82"/>
  <c r="F82"/>
  <c r="H82"/>
  <c r="H90" s="1"/>
  <c r="I82"/>
  <c r="I90" s="1"/>
  <c r="J82"/>
  <c r="J90" s="1"/>
  <c r="C83"/>
  <c r="D83"/>
  <c r="D84"/>
  <c r="D85"/>
  <c r="D86"/>
  <c r="D87"/>
  <c r="D88"/>
  <c r="D89"/>
  <c r="C84"/>
  <c r="C85"/>
  <c r="C86"/>
  <c r="C87"/>
  <c r="C88"/>
  <c r="C89"/>
  <c r="D72" l="1"/>
  <c r="C45"/>
  <c r="T55"/>
  <c r="D45"/>
  <c r="E89" i="14"/>
  <c r="C62"/>
  <c r="D82" i="11"/>
  <c r="C72"/>
  <c r="D63"/>
  <c r="D90" s="1"/>
  <c r="D44" i="14"/>
  <c r="C82" i="11"/>
  <c r="F90"/>
  <c r="D81" i="14"/>
  <c r="G89"/>
  <c r="E90" i="11"/>
  <c r="C63"/>
  <c r="C90" s="1"/>
  <c r="D9"/>
  <c r="C81" i="14"/>
  <c r="F89"/>
  <c r="D62"/>
  <c r="C27" i="11"/>
  <c r="D27"/>
  <c r="C9"/>
  <c r="V55"/>
  <c r="R55"/>
  <c r="J55"/>
  <c r="Q55"/>
  <c r="M55"/>
  <c r="F55"/>
  <c r="S54" i="14"/>
  <c r="I54"/>
  <c r="G54"/>
  <c r="L54"/>
  <c r="J54"/>
  <c r="H54"/>
  <c r="D9"/>
  <c r="H91" i="11"/>
  <c r="C92"/>
  <c r="D92"/>
  <c r="N55"/>
  <c r="N54" i="14"/>
  <c r="I55" i="11"/>
  <c r="C57"/>
  <c r="A29" i="14"/>
  <c r="A30" s="1"/>
  <c r="A31" s="1"/>
  <c r="A32" s="1"/>
  <c r="A33" s="1"/>
  <c r="A34" s="1"/>
  <c r="A35" s="1"/>
  <c r="A36" s="1"/>
  <c r="A37" s="1"/>
  <c r="A38" s="1"/>
  <c r="A39" s="1"/>
  <c r="A40" s="1"/>
  <c r="A41" s="1"/>
  <c r="P54"/>
  <c r="D26"/>
  <c r="M54"/>
  <c r="Q54"/>
  <c r="K54"/>
  <c r="F54"/>
  <c r="N90"/>
  <c r="K90"/>
  <c r="C44"/>
  <c r="T54"/>
  <c r="E54"/>
  <c r="R54"/>
  <c r="U54"/>
  <c r="V54"/>
  <c r="L55" i="11"/>
  <c r="U55"/>
  <c r="T56" s="1"/>
  <c r="O55"/>
  <c r="N56" s="1"/>
  <c r="P55"/>
  <c r="H55"/>
  <c r="H56" s="1"/>
  <c r="S55"/>
  <c r="K55"/>
  <c r="E55"/>
  <c r="Q56"/>
  <c r="D71" i="14"/>
  <c r="H55"/>
  <c r="C71"/>
  <c r="C9"/>
  <c r="E56" i="11"/>
  <c r="E90" i="14"/>
  <c r="C26"/>
  <c r="O54"/>
  <c r="N55" s="1"/>
  <c r="C56"/>
  <c r="D55" i="11" l="1"/>
  <c r="C91" i="14"/>
  <c r="D89"/>
  <c r="D91" s="1"/>
  <c r="C89"/>
  <c r="C55" i="11"/>
  <c r="E55" i="14"/>
  <c r="K55"/>
  <c r="K91" i="11"/>
  <c r="T55" i="14"/>
  <c r="D54"/>
  <c r="D56" s="1"/>
  <c r="C54"/>
  <c r="K56" i="11"/>
  <c r="N91"/>
  <c r="E91"/>
  <c r="H90" i="14"/>
  <c r="Q55"/>
  <c r="C56" i="11"/>
  <c r="D57"/>
  <c r="G55"/>
</calcChain>
</file>

<file path=xl/sharedStrings.xml><?xml version="1.0" encoding="utf-8"?>
<sst xmlns="http://schemas.openxmlformats.org/spreadsheetml/2006/main" count="374" uniqueCount="123">
  <si>
    <t>lp.</t>
  </si>
  <si>
    <t>Przedmiot</t>
  </si>
  <si>
    <t>Liczba godzin</t>
  </si>
  <si>
    <t>w</t>
  </si>
  <si>
    <t>c</t>
  </si>
  <si>
    <t>Filozofia</t>
  </si>
  <si>
    <t>Mikroekonomia</t>
  </si>
  <si>
    <t>Makroekonomia</t>
  </si>
  <si>
    <t>Seminarium dyplomowe</t>
  </si>
  <si>
    <t>Punkty ECTS</t>
  </si>
  <si>
    <t>E.</t>
  </si>
  <si>
    <t>Podstawy prawa</t>
  </si>
  <si>
    <t>Socjologia/Psychologia</t>
  </si>
  <si>
    <t>Zarządzanie zasobami ludzkimi</t>
  </si>
  <si>
    <t>Statystyka matematyczna</t>
  </si>
  <si>
    <t>Logistyka</t>
  </si>
  <si>
    <t>Badania marketingowe</t>
  </si>
  <si>
    <t xml:space="preserve">Współczesne koncepcje zarządzania </t>
  </si>
  <si>
    <t>Rachunkowość zarządcza</t>
  </si>
  <si>
    <t>Prawna ochrona rynku i konsumenta</t>
  </si>
  <si>
    <t>Negocjacje handlowe</t>
  </si>
  <si>
    <t>Rynek Unii Europejskiej</t>
  </si>
  <si>
    <t>Organizacja i zarządzanie</t>
  </si>
  <si>
    <t>Rachunkowość</t>
  </si>
  <si>
    <t>Statystyka</t>
  </si>
  <si>
    <t>Finanse przedsiębiorstwa</t>
  </si>
  <si>
    <t>Marketing</t>
  </si>
  <si>
    <t>Zachowania konsumenta</t>
  </si>
  <si>
    <t>Zarządzanie marketingiem</t>
  </si>
  <si>
    <t>Etyka biznesu</t>
  </si>
  <si>
    <t>Język angielski</t>
  </si>
  <si>
    <t>Język obcy do wyboru</t>
  </si>
  <si>
    <t>Wykłady do wyboru I</t>
  </si>
  <si>
    <t>Wykłady do wyboru II</t>
  </si>
  <si>
    <t>Wykłady do wyboru III</t>
  </si>
  <si>
    <t>Wykłady do wyboru IV</t>
  </si>
  <si>
    <t>Wykłady do wyboru V</t>
  </si>
  <si>
    <t>Przedmiot A</t>
  </si>
  <si>
    <t>Przedmiot B</t>
  </si>
  <si>
    <t>Przedmiot C</t>
  </si>
  <si>
    <t>Komunikacja marketingowa</t>
  </si>
  <si>
    <t>Wychowanie fizyczne</t>
  </si>
  <si>
    <t>Handel elektroniczny</t>
  </si>
  <si>
    <t>Ekonomia</t>
  </si>
  <si>
    <t>A. Przedmioty kształcenia ogólnouczelnianego</t>
  </si>
  <si>
    <t>Języki obce</t>
  </si>
  <si>
    <t xml:space="preserve">B. Przedmioty kierunkowe </t>
  </si>
  <si>
    <t>Liczba godzin w semestrze</t>
  </si>
  <si>
    <t>Przedmioty specjalnościowe</t>
  </si>
  <si>
    <t>Komputerowe programy użytkowe</t>
  </si>
  <si>
    <t>Specjalność: Wszystkie specjalności</t>
  </si>
  <si>
    <t>Marketing miedzynarodowy</t>
  </si>
  <si>
    <t>Podstawy e-marketingu</t>
  </si>
  <si>
    <t>Marketing usług</t>
  </si>
  <si>
    <t>Zarządzanie projektami</t>
  </si>
  <si>
    <t>Handel i zarządzanie sprzedażą</t>
  </si>
  <si>
    <t>Marketing międzynarodowy</t>
  </si>
  <si>
    <t>Zarządzanie produktem</t>
  </si>
  <si>
    <t>Analityka rynku</t>
  </si>
  <si>
    <t>Promocja internetowa</t>
  </si>
  <si>
    <t>Kierunek: MARKETING I KOMUNIKACJA RYNKOWA (MiKR)</t>
  </si>
  <si>
    <t>Wykłady do wyboru VI</t>
  </si>
  <si>
    <t>Modelowanie marketingowe</t>
  </si>
  <si>
    <t>Marketing społeczny</t>
  </si>
  <si>
    <t>Współczesne koncepcje marketingu</t>
  </si>
  <si>
    <t>Audyt marketingowy</t>
  </si>
  <si>
    <t>Projektowanie badań marketingowych</t>
  </si>
  <si>
    <t>Podstawy komunikacji rynkowej</t>
  </si>
  <si>
    <t>Reklama i PR</t>
  </si>
  <si>
    <t>Badania Internetu</t>
  </si>
  <si>
    <t>Przedsiębiorstwo w Internecie</t>
  </si>
  <si>
    <t>Technologie internetowe i mobilne</t>
  </si>
  <si>
    <t>Zarządzanie marką</t>
  </si>
  <si>
    <t>Przedmiot D</t>
  </si>
  <si>
    <t>Praktyka zawodowa (4 tygodnie)</t>
  </si>
  <si>
    <t>E - Marketing</t>
  </si>
  <si>
    <t xml:space="preserve">Analiza rynku </t>
  </si>
  <si>
    <t>Narzedzia pomiaru i wskaźniki marketingowe</t>
  </si>
  <si>
    <t>Badania jakosciowe w marketingu</t>
  </si>
  <si>
    <t>A</t>
  </si>
  <si>
    <t>B</t>
  </si>
  <si>
    <t>C</t>
  </si>
  <si>
    <t>D</t>
  </si>
  <si>
    <t>Miedznarodowe badania marketingowe</t>
  </si>
  <si>
    <t>Finanse i rachunkowość międzynarodowa</t>
  </si>
  <si>
    <t>Miedzynarodowe PR</t>
  </si>
  <si>
    <t>Strategie produktu</t>
  </si>
  <si>
    <t xml:space="preserve">Design </t>
  </si>
  <si>
    <t>Zarządzanie jakością produktu</t>
  </si>
  <si>
    <t>Proseminarium</t>
  </si>
  <si>
    <t>Reklama</t>
  </si>
  <si>
    <t>Public relations</t>
  </si>
  <si>
    <t>Podstawy nauki o mediach</t>
  </si>
  <si>
    <t xml:space="preserve">Historia sztuki/Kulturoznawstwo </t>
  </si>
  <si>
    <t xml:space="preserve">Badania marketingowe w sektorze komunalnym </t>
  </si>
  <si>
    <t>Podstawy marketingu terytorialnego</t>
  </si>
  <si>
    <t xml:space="preserve">Strategia promocji miast i regionów </t>
  </si>
  <si>
    <t>SPECJALNOŚCI:</t>
  </si>
  <si>
    <r>
      <t>Razem liczba godzin /</t>
    </r>
    <r>
      <rPr>
        <b/>
        <sz val="11"/>
        <rFont val="Arial CE"/>
        <charset val="238"/>
      </rPr>
      <t xml:space="preserve"> ECTS</t>
    </r>
  </si>
  <si>
    <t xml:space="preserve">Instytucje rynkowe </t>
  </si>
  <si>
    <t>Wykorzystanie nowoczesnych technologii w handlu</t>
  </si>
  <si>
    <t xml:space="preserve">Merchandising i zarządzanie kategorią produktów </t>
  </si>
  <si>
    <t xml:space="preserve">Obsługa klienta i tworzenie relacji z nabywcami </t>
  </si>
  <si>
    <t>Prawo handlowe</t>
  </si>
  <si>
    <t>Suma zajęć do wyboru (ECTS)</t>
  </si>
  <si>
    <t>Odsetek zajęć do wyboru (ECTS)</t>
  </si>
  <si>
    <t>Analiza zachowań konsumenta</t>
  </si>
  <si>
    <t>Studia stacjonarne</t>
  </si>
  <si>
    <t>Prawo e-handlu</t>
  </si>
  <si>
    <t>Analityka e-handlu</t>
  </si>
  <si>
    <t>Modele i strategie e-handlu</t>
  </si>
  <si>
    <t>Nauka o przedsiębiorstwie</t>
  </si>
  <si>
    <t>Handel i budowanie relacji z nabywcami</t>
  </si>
  <si>
    <t>Marketing miast i regionów</t>
  </si>
  <si>
    <t>Ekonometria i badania operacyjne</t>
  </si>
  <si>
    <t>Studia niestacjonarne</t>
  </si>
  <si>
    <t>Druk nr 1/3-03/2017/ Projekt- plan studiów stacjonarnych I i II stopnia</t>
  </si>
  <si>
    <t>Druk nr 2/3-03/2017/ Projekt- plan studiów niestacjonarnych I i II stopnia</t>
  </si>
  <si>
    <t>Psychologia zachowania konsumenta</t>
  </si>
  <si>
    <r>
      <t xml:space="preserve">DRUGI STOPIEŃ </t>
    </r>
    <r>
      <rPr>
        <b/>
        <sz val="12"/>
        <color rgb="FFFF0000"/>
        <rFont val="Arial CE"/>
        <charset val="238"/>
      </rPr>
      <t>od 2017/2018</t>
    </r>
  </si>
  <si>
    <r>
      <t>PIERWSZY STOPIEŃ</t>
    </r>
    <r>
      <rPr>
        <b/>
        <sz val="12"/>
        <color rgb="FFFF0000"/>
        <rFont val="Arial CE"/>
        <charset val="238"/>
      </rPr>
      <t xml:space="preserve"> od 2017/2018</t>
    </r>
  </si>
  <si>
    <r>
      <t xml:space="preserve">PIERWSZY STOPIEŃ </t>
    </r>
    <r>
      <rPr>
        <b/>
        <sz val="12"/>
        <color rgb="FFFF0000"/>
        <rFont val="Arial CE"/>
        <charset val="238"/>
      </rPr>
      <t>od 2021/2022</t>
    </r>
  </si>
  <si>
    <r>
      <t>DRUGI STOPIEŃ</t>
    </r>
    <r>
      <rPr>
        <b/>
        <sz val="12"/>
        <color rgb="FFFF0000"/>
        <rFont val="Arial CE"/>
        <charset val="238"/>
      </rPr>
      <t xml:space="preserve"> od 2021/2022</t>
    </r>
  </si>
</sst>
</file>

<file path=xl/styles.xml><?xml version="1.0" encoding="utf-8"?>
<styleSheet xmlns="http://schemas.openxmlformats.org/spreadsheetml/2006/main">
  <numFmts count="3">
    <numFmt numFmtId="43" formatCode="_-* #,##0.00\ _z_ł_-;\-* #,##0.00\ _z_ł_-;_-* &quot;-&quot;??\ _z_ł_-;_-@_-"/>
    <numFmt numFmtId="164" formatCode="0.0%"/>
    <numFmt numFmtId="165" formatCode="_-* #,##0\ _z_ł_-;\-* #,##0\ _z_ł_-;_-* &quot;-&quot;??\ _z_ł_-;_-@_-"/>
  </numFmts>
  <fonts count="20">
    <font>
      <sz val="10"/>
      <name val="Arial CE"/>
      <charset val="238"/>
    </font>
    <font>
      <sz val="11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b/>
      <i/>
      <sz val="11"/>
      <name val="Arial CE"/>
      <charset val="238"/>
    </font>
    <font>
      <b/>
      <sz val="14"/>
      <color indexed="10"/>
      <name val="Arial CE"/>
      <family val="2"/>
      <charset val="238"/>
    </font>
    <font>
      <b/>
      <i/>
      <sz val="11"/>
      <name val="Arial CE"/>
      <family val="2"/>
      <charset val="238"/>
    </font>
    <font>
      <sz val="8"/>
      <name val="Arial CE"/>
      <charset val="238"/>
    </font>
    <font>
      <b/>
      <sz val="12"/>
      <color rgb="FFFF000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5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18" xfId="0" applyFont="1" applyFill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1" xfId="0" applyFont="1" applyFill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1" fillId="0" borderId="32" xfId="0" applyNumberFormat="1" applyFont="1" applyBorder="1" applyAlignment="1">
      <alignment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vertical="center" wrapText="1"/>
    </xf>
    <xf numFmtId="1" fontId="2" fillId="0" borderId="35" xfId="0" applyNumberFormat="1" applyFont="1" applyFill="1" applyBorder="1" applyAlignment="1">
      <alignment horizontal="center" vertical="center" wrapText="1"/>
    </xf>
    <xf numFmtId="1" fontId="1" fillId="0" borderId="7" xfId="0" applyNumberFormat="1" applyFont="1" applyFill="1" applyBorder="1" applyAlignment="1">
      <alignment vertical="center" wrapText="1"/>
    </xf>
    <xf numFmtId="1" fontId="1" fillId="0" borderId="8" xfId="0" applyNumberFormat="1" applyFont="1" applyFill="1" applyBorder="1" applyAlignment="1">
      <alignment vertical="center" wrapText="1"/>
    </xf>
    <xf numFmtId="1" fontId="1" fillId="0" borderId="33" xfId="0" applyNumberFormat="1" applyFont="1" applyFill="1" applyBorder="1" applyAlignment="1">
      <alignment horizontal="center" vertical="center" wrapText="1"/>
    </xf>
    <xf numFmtId="1" fontId="1" fillId="0" borderId="23" xfId="0" applyNumberFormat="1" applyFont="1" applyFill="1" applyBorder="1" applyAlignment="1">
      <alignment vertical="center" wrapText="1"/>
    </xf>
    <xf numFmtId="1" fontId="1" fillId="0" borderId="34" xfId="0" applyNumberFormat="1" applyFont="1" applyFill="1" applyBorder="1" applyAlignment="1">
      <alignment vertical="center" wrapText="1"/>
    </xf>
    <xf numFmtId="1" fontId="1" fillId="0" borderId="33" xfId="0" applyNumberFormat="1" applyFont="1" applyFill="1" applyBorder="1" applyAlignment="1">
      <alignment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1" fillId="0" borderId="35" xfId="0" applyFont="1" applyBorder="1" applyAlignment="1">
      <alignment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4" fillId="0" borderId="35" xfId="0" applyFont="1" applyBorder="1" applyAlignment="1">
      <alignment vertical="center" wrapText="1"/>
    </xf>
    <xf numFmtId="0" fontId="4" fillId="0" borderId="37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vertical="center" wrapText="1"/>
    </xf>
    <xf numFmtId="0" fontId="4" fillId="0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1" fillId="0" borderId="44" xfId="0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1" fillId="0" borderId="46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vertical="center" wrapText="1"/>
    </xf>
    <xf numFmtId="0" fontId="1" fillId="0" borderId="45" xfId="0" applyFont="1" applyFill="1" applyBorder="1" applyAlignment="1">
      <alignment vertical="center" wrapText="1"/>
    </xf>
    <xf numFmtId="0" fontId="1" fillId="0" borderId="46" xfId="0" applyFont="1" applyFill="1" applyBorder="1" applyAlignment="1">
      <alignment vertical="center" wrapText="1"/>
    </xf>
    <xf numFmtId="0" fontId="1" fillId="0" borderId="47" xfId="0" applyFont="1" applyFill="1" applyBorder="1" applyAlignment="1">
      <alignment vertical="center" wrapText="1"/>
    </xf>
    <xf numFmtId="0" fontId="1" fillId="0" borderId="48" xfId="0" applyFont="1" applyFill="1" applyBorder="1" applyAlignment="1">
      <alignment vertical="center" wrapText="1"/>
    </xf>
    <xf numFmtId="0" fontId="1" fillId="0" borderId="49" xfId="0" applyFont="1" applyFill="1" applyBorder="1" applyAlignment="1">
      <alignment vertical="center" wrapText="1"/>
    </xf>
    <xf numFmtId="0" fontId="8" fillId="0" borderId="50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2" fillId="2" borderId="51" xfId="0" applyFont="1" applyFill="1" applyBorder="1" applyAlignment="1">
      <alignment vertical="center" wrapText="1"/>
    </xf>
    <xf numFmtId="0" fontId="2" fillId="2" borderId="52" xfId="0" applyFont="1" applyFill="1" applyBorder="1" applyAlignment="1">
      <alignment vertical="center" wrapText="1"/>
    </xf>
    <xf numFmtId="0" fontId="2" fillId="2" borderId="5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3" fillId="2" borderId="10" xfId="2" applyNumberFormat="1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4" fillId="0" borderId="5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54" xfId="0" applyFont="1" applyFill="1" applyBorder="1" applyAlignment="1">
      <alignment vertical="center" wrapText="1"/>
    </xf>
    <xf numFmtId="0" fontId="4" fillId="0" borderId="55" xfId="0" applyFont="1" applyFill="1" applyBorder="1" applyAlignment="1">
      <alignment vertical="center" wrapText="1"/>
    </xf>
    <xf numFmtId="0" fontId="1" fillId="0" borderId="56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2" fillId="0" borderId="0" xfId="0" applyFont="1"/>
    <xf numFmtId="0" fontId="5" fillId="0" borderId="0" xfId="0" applyFont="1"/>
    <xf numFmtId="0" fontId="1" fillId="0" borderId="5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vertical="center" wrapText="1"/>
    </xf>
    <xf numFmtId="0" fontId="1" fillId="0" borderId="40" xfId="0" applyFont="1" applyFill="1" applyBorder="1" applyAlignment="1">
      <alignment vertical="center" wrapText="1"/>
    </xf>
    <xf numFmtId="0" fontId="1" fillId="0" borderId="41" xfId="0" applyFont="1" applyFill="1" applyBorder="1" applyAlignment="1">
      <alignment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wrapText="1"/>
    </xf>
    <xf numFmtId="0" fontId="2" fillId="2" borderId="32" xfId="0" applyFont="1" applyFill="1" applyBorder="1" applyAlignment="1">
      <alignment vertical="center" wrapText="1"/>
    </xf>
    <xf numFmtId="0" fontId="1" fillId="0" borderId="57" xfId="0" applyFont="1" applyBorder="1" applyAlignment="1">
      <alignment vertical="center" wrapText="1"/>
    </xf>
    <xf numFmtId="0" fontId="2" fillId="0" borderId="58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59" xfId="0" applyFont="1" applyFill="1" applyBorder="1" applyAlignment="1">
      <alignment vertical="center" wrapText="1"/>
    </xf>
    <xf numFmtId="0" fontId="6" fillId="0" borderId="4" xfId="0" applyFont="1" applyBorder="1" applyAlignment="1">
      <alignment horizontal="right"/>
    </xf>
    <xf numFmtId="0" fontId="6" fillId="0" borderId="55" xfId="0" applyFont="1" applyBorder="1" applyAlignment="1">
      <alignment horizontal="right"/>
    </xf>
    <xf numFmtId="0" fontId="2" fillId="2" borderId="20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vertical="center" wrapText="1"/>
    </xf>
    <xf numFmtId="0" fontId="1" fillId="0" borderId="35" xfId="0" applyNumberFormat="1" applyFont="1" applyBorder="1" applyAlignment="1">
      <alignment vertical="center" wrapText="1"/>
    </xf>
    <xf numFmtId="165" fontId="15" fillId="0" borderId="58" xfId="1" applyNumberFormat="1" applyFont="1" applyBorder="1" applyAlignment="1">
      <alignment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1" fillId="0" borderId="6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65" fontId="15" fillId="0" borderId="0" xfId="1" applyNumberFormat="1" applyFont="1" applyBorder="1" applyAlignment="1">
      <alignment vertical="center" wrapText="1"/>
    </xf>
    <xf numFmtId="164" fontId="15" fillId="0" borderId="0" xfId="2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right"/>
    </xf>
    <xf numFmtId="0" fontId="1" fillId="0" borderId="32" xfId="0" applyFont="1" applyFill="1" applyBorder="1" applyAlignment="1">
      <alignment vertical="center" wrapText="1"/>
    </xf>
    <xf numFmtId="0" fontId="2" fillId="2" borderId="37" xfId="0" applyFont="1" applyFill="1" applyBorder="1" applyAlignment="1">
      <alignment vertical="center" wrapText="1"/>
    </xf>
    <xf numFmtId="0" fontId="8" fillId="0" borderId="52" xfId="0" applyFont="1" applyBorder="1" applyAlignment="1">
      <alignment wrapText="1"/>
    </xf>
    <xf numFmtId="0" fontId="8" fillId="0" borderId="10" xfId="0" applyFont="1" applyBorder="1" applyAlignment="1">
      <alignment wrapText="1"/>
    </xf>
    <xf numFmtId="0" fontId="1" fillId="0" borderId="10" xfId="0" applyFont="1" applyBorder="1" applyAlignment="1">
      <alignment vertical="center" wrapText="1"/>
    </xf>
    <xf numFmtId="0" fontId="1" fillId="0" borderId="58" xfId="0" applyFont="1" applyBorder="1" applyAlignment="1">
      <alignment vertical="center" wrapText="1"/>
    </xf>
    <xf numFmtId="0" fontId="4" fillId="0" borderId="58" xfId="0" applyFont="1" applyFill="1" applyBorder="1" applyAlignment="1">
      <alignment vertical="center" wrapText="1"/>
    </xf>
    <xf numFmtId="0" fontId="2" fillId="2" borderId="51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right"/>
    </xf>
    <xf numFmtId="0" fontId="6" fillId="0" borderId="53" xfId="0" applyFont="1" applyBorder="1" applyAlignment="1">
      <alignment horizontal="right"/>
    </xf>
    <xf numFmtId="0" fontId="1" fillId="0" borderId="27" xfId="0" applyFont="1" applyBorder="1" applyAlignment="1">
      <alignment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1" fillId="0" borderId="55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61" xfId="0" applyFont="1" applyFill="1" applyBorder="1" applyAlignment="1">
      <alignment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164" fontId="15" fillId="0" borderId="28" xfId="2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2" fillId="0" borderId="55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61" xfId="0" applyFont="1" applyFill="1" applyBorder="1" applyAlignment="1">
      <alignment vertical="center" wrapText="1"/>
    </xf>
    <xf numFmtId="0" fontId="4" fillId="0" borderId="57" xfId="0" applyFont="1" applyFill="1" applyBorder="1" applyAlignment="1">
      <alignment horizontal="center" vertical="center" wrapText="1"/>
    </xf>
    <xf numFmtId="0" fontId="1" fillId="0" borderId="63" xfId="0" applyFont="1" applyFill="1" applyBorder="1" applyAlignment="1">
      <alignment horizontal="center" vertical="center" wrapText="1"/>
    </xf>
    <xf numFmtId="0" fontId="4" fillId="0" borderId="61" xfId="0" applyFont="1" applyFill="1" applyBorder="1" applyAlignment="1">
      <alignment horizontal="center" vertical="center" wrapText="1"/>
    </xf>
    <xf numFmtId="0" fontId="1" fillId="0" borderId="63" xfId="0" applyFont="1" applyFill="1" applyBorder="1" applyAlignment="1">
      <alignment vertical="center" wrapText="1"/>
    </xf>
    <xf numFmtId="0" fontId="2" fillId="0" borderId="65" xfId="0" applyFont="1" applyFill="1" applyBorder="1" applyAlignment="1">
      <alignment horizontal="center" vertical="center" wrapText="1"/>
    </xf>
    <xf numFmtId="0" fontId="1" fillId="0" borderId="66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 wrapText="1"/>
    </xf>
    <xf numFmtId="0" fontId="2" fillId="0" borderId="67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5" fontId="17" fillId="0" borderId="58" xfId="1" applyNumberFormat="1" applyFont="1" applyBorder="1" applyAlignment="1">
      <alignment vertical="center" wrapText="1"/>
    </xf>
    <xf numFmtId="9" fontId="17" fillId="0" borderId="65" xfId="2" applyFont="1" applyFill="1" applyBorder="1" applyAlignment="1">
      <alignment horizontal="center" vertical="center" wrapText="1"/>
    </xf>
    <xf numFmtId="9" fontId="15" fillId="0" borderId="65" xfId="2" applyFont="1" applyFill="1" applyBorder="1" applyAlignment="1">
      <alignment horizontal="center" vertical="center" wrapText="1"/>
    </xf>
    <xf numFmtId="0" fontId="2" fillId="0" borderId="54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vertical="center" wrapText="1"/>
    </xf>
    <xf numFmtId="0" fontId="2" fillId="0" borderId="25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 wrapText="1"/>
    </xf>
    <xf numFmtId="0" fontId="2" fillId="0" borderId="53" xfId="0" applyFont="1" applyFill="1" applyBorder="1" applyAlignment="1">
      <alignment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61" xfId="0" applyFont="1" applyFill="1" applyBorder="1" applyAlignment="1">
      <alignment horizontal="center" vertical="center" wrapText="1"/>
    </xf>
    <xf numFmtId="0" fontId="2" fillId="0" borderId="57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" fontId="1" fillId="0" borderId="7" xfId="0" applyNumberFormat="1" applyFont="1" applyFill="1" applyBorder="1" applyAlignment="1">
      <alignment horizontal="center" vertical="center" wrapText="1"/>
    </xf>
    <xf numFmtId="1" fontId="1" fillId="0" borderId="23" xfId="0" applyNumberFormat="1" applyFont="1" applyFill="1" applyBorder="1" applyAlignment="1">
      <alignment horizontal="center" vertical="center" wrapText="1"/>
    </xf>
    <xf numFmtId="1" fontId="1" fillId="0" borderId="8" xfId="0" applyNumberFormat="1" applyFont="1" applyFill="1" applyBorder="1" applyAlignment="1">
      <alignment horizontal="center" vertical="center" wrapText="1"/>
    </xf>
    <xf numFmtId="1" fontId="1" fillId="0" borderId="34" xfId="0" applyNumberFormat="1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7" xfId="0" applyFont="1" applyFill="1" applyBorder="1" applyAlignment="1">
      <alignment horizontal="center" vertical="center" wrapText="1"/>
    </xf>
    <xf numFmtId="0" fontId="1" fillId="0" borderId="48" xfId="0" applyFont="1" applyFill="1" applyBorder="1" applyAlignment="1">
      <alignment horizontal="center" vertical="center" wrapText="1"/>
    </xf>
    <xf numFmtId="0" fontId="1" fillId="0" borderId="5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" fontId="1" fillId="3" borderId="7" xfId="0" applyNumberFormat="1" applyFont="1" applyFill="1" applyBorder="1" applyAlignment="1">
      <alignment horizontal="center" vertical="center" wrapText="1"/>
    </xf>
    <xf numFmtId="1" fontId="1" fillId="3" borderId="23" xfId="0" applyNumberFormat="1" applyFont="1" applyFill="1" applyBorder="1" applyAlignment="1">
      <alignment horizontal="center" vertical="center" wrapText="1"/>
    </xf>
    <xf numFmtId="1" fontId="1" fillId="3" borderId="33" xfId="0" applyNumberFormat="1" applyFont="1" applyFill="1" applyBorder="1" applyAlignment="1">
      <alignment horizontal="center" vertical="center" wrapText="1"/>
    </xf>
    <xf numFmtId="1" fontId="1" fillId="3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43" xfId="0" applyFont="1" applyBorder="1" applyAlignment="1">
      <alignment vertical="center" wrapText="1"/>
    </xf>
    <xf numFmtId="0" fontId="6" fillId="0" borderId="47" xfId="0" applyFont="1" applyBorder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0" borderId="64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3" fillId="0" borderId="24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vertical="center" wrapText="1"/>
    </xf>
    <xf numFmtId="0" fontId="3" fillId="0" borderId="64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63" xfId="0" applyFont="1" applyBorder="1" applyAlignment="1">
      <alignment vertical="center" wrapText="1"/>
    </xf>
    <xf numFmtId="0" fontId="3" fillId="0" borderId="35" xfId="0" applyFont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" fillId="0" borderId="73" xfId="0" applyFont="1" applyBorder="1" applyAlignment="1">
      <alignment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0" borderId="62" xfId="0" applyFont="1" applyFill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66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left" vertical="center" wrapText="1"/>
    </xf>
    <xf numFmtId="0" fontId="10" fillId="0" borderId="70" xfId="0" applyFont="1" applyBorder="1" applyAlignment="1">
      <alignment horizontal="left" vertical="center" wrapText="1"/>
    </xf>
    <xf numFmtId="0" fontId="10" fillId="0" borderId="63" xfId="0" applyFont="1" applyBorder="1" applyAlignment="1">
      <alignment horizontal="left" vertical="center" wrapText="1"/>
    </xf>
    <xf numFmtId="0" fontId="10" fillId="0" borderId="56" xfId="0" applyFont="1" applyBorder="1" applyAlignment="1">
      <alignment vertical="center"/>
    </xf>
    <xf numFmtId="0" fontId="10" fillId="0" borderId="70" xfId="0" applyFont="1" applyBorder="1" applyAlignment="1">
      <alignment vertical="center"/>
    </xf>
    <xf numFmtId="0" fontId="10" fillId="0" borderId="63" xfId="0" applyFont="1" applyBorder="1" applyAlignment="1">
      <alignment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4" fillId="2" borderId="28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9" fillId="0" borderId="4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64" xfId="0" applyFont="1" applyBorder="1" applyAlignment="1">
      <alignment horizontal="center"/>
    </xf>
    <xf numFmtId="0" fontId="2" fillId="2" borderId="3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45" xfId="0" applyFont="1" applyBorder="1" applyAlignment="1">
      <alignment horizontal="left"/>
    </xf>
    <xf numFmtId="0" fontId="5" fillId="0" borderId="46" xfId="0" applyFont="1" applyBorder="1" applyAlignment="1">
      <alignment horizontal="left"/>
    </xf>
    <xf numFmtId="0" fontId="5" fillId="0" borderId="54" xfId="0" applyFont="1" applyBorder="1" applyAlignment="1">
      <alignment horizontal="left"/>
    </xf>
    <xf numFmtId="0" fontId="5" fillId="0" borderId="65" xfId="0" applyFont="1" applyBorder="1" applyAlignment="1">
      <alignment horizontal="left"/>
    </xf>
    <xf numFmtId="0" fontId="5" fillId="0" borderId="72" xfId="0" applyFont="1" applyBorder="1" applyAlignment="1">
      <alignment horizontal="left"/>
    </xf>
    <xf numFmtId="0" fontId="7" fillId="0" borderId="28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10" fillId="0" borderId="54" xfId="0" applyFont="1" applyBorder="1" applyAlignment="1">
      <alignment vertical="center"/>
    </xf>
    <xf numFmtId="0" fontId="10" fillId="0" borderId="65" xfId="0" applyFont="1" applyBorder="1" applyAlignment="1">
      <alignment vertical="center"/>
    </xf>
    <xf numFmtId="0" fontId="10" fillId="0" borderId="72" xfId="0" applyFont="1" applyBorder="1" applyAlignment="1">
      <alignment vertical="center"/>
    </xf>
    <xf numFmtId="0" fontId="2" fillId="2" borderId="32" xfId="0" applyFont="1" applyFill="1" applyBorder="1" applyAlignment="1">
      <alignment horizontal="center" vertical="center" wrapText="1"/>
    </xf>
    <xf numFmtId="0" fontId="2" fillId="2" borderId="67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/>
    </xf>
    <xf numFmtId="0" fontId="10" fillId="0" borderId="6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5" xfId="0" applyFont="1" applyBorder="1" applyAlignment="1">
      <alignment horizontal="left" vertical="center" wrapText="1"/>
    </xf>
    <xf numFmtId="0" fontId="10" fillId="0" borderId="67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7" fillId="0" borderId="51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10" fillId="0" borderId="54" xfId="0" applyFont="1" applyBorder="1" applyAlignment="1">
      <alignment horizontal="left" vertical="center" wrapText="1"/>
    </xf>
    <xf numFmtId="0" fontId="10" fillId="0" borderId="65" xfId="0" applyFont="1" applyBorder="1" applyAlignment="1">
      <alignment horizontal="left" vertical="center" wrapText="1"/>
    </xf>
    <xf numFmtId="0" fontId="10" fillId="0" borderId="72" xfId="0" applyFont="1" applyBorder="1" applyAlignment="1">
      <alignment horizontal="left" vertical="center" wrapText="1"/>
    </xf>
    <xf numFmtId="0" fontId="1" fillId="2" borderId="32" xfId="2" applyNumberFormat="1" applyFont="1" applyFill="1" applyBorder="1" applyAlignment="1">
      <alignment horizontal="center" vertical="center" wrapText="1"/>
    </xf>
    <xf numFmtId="0" fontId="1" fillId="2" borderId="21" xfId="2" applyNumberFormat="1" applyFont="1" applyFill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30" xfId="0" applyFont="1" applyBorder="1" applyAlignment="1">
      <alignment horizont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14"/>
  <sheetViews>
    <sheetView tabSelected="1" topLeftCell="A49" zoomScale="75" zoomScaleNormal="75" zoomScaleSheetLayoutView="75" workbookViewId="0">
      <selection activeCell="M59" sqref="M59"/>
    </sheetView>
  </sheetViews>
  <sheetFormatPr defaultColWidth="9.21875" defaultRowHeight="13.8"/>
  <cols>
    <col min="1" max="1" width="4" style="1" customWidth="1"/>
    <col min="2" max="2" width="39.77734375" style="1" customWidth="1"/>
    <col min="3" max="3" width="10" style="5" customWidth="1"/>
    <col min="4" max="4" width="7.21875" style="5" customWidth="1"/>
    <col min="5" max="9" width="4.77734375" style="5" customWidth="1"/>
    <col min="10" max="10" width="4.77734375" style="32" customWidth="1"/>
    <col min="11" max="12" width="4.77734375" style="1" customWidth="1"/>
    <col min="13" max="13" width="4.77734375" style="5" customWidth="1"/>
    <col min="14" max="23" width="4.77734375" style="1" customWidth="1"/>
    <col min="24" max="24" width="25" style="1" customWidth="1"/>
    <col min="25" max="27" width="4.77734375" style="1" customWidth="1"/>
    <col min="28" max="28" width="5" style="31" customWidth="1"/>
    <col min="29" max="29" width="3.77734375" style="101" customWidth="1"/>
    <col min="30" max="30" width="45.5546875" style="20" customWidth="1"/>
    <col min="31" max="16384" width="9.21875" style="20"/>
  </cols>
  <sheetData>
    <row r="1" spans="1:29" s="251" customFormat="1">
      <c r="A1" s="247"/>
      <c r="B1" s="247"/>
      <c r="C1" s="248"/>
      <c r="D1" s="248"/>
      <c r="E1" s="248"/>
      <c r="F1" s="248"/>
      <c r="G1" s="248"/>
      <c r="H1" s="248"/>
      <c r="I1" s="248"/>
      <c r="J1" s="249"/>
      <c r="K1" s="247"/>
      <c r="L1" s="247"/>
      <c r="M1" s="248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50"/>
    </row>
    <row r="2" spans="1:29" s="251" customFormat="1" ht="27.6">
      <c r="A2" s="247"/>
      <c r="B2" s="247" t="s">
        <v>116</v>
      </c>
      <c r="C2" s="248"/>
      <c r="D2" s="248"/>
      <c r="E2" s="248"/>
      <c r="F2" s="248"/>
      <c r="G2" s="248"/>
      <c r="H2" s="248"/>
      <c r="I2" s="248"/>
      <c r="J2" s="249"/>
      <c r="K2" s="247"/>
      <c r="L2" s="247"/>
      <c r="M2" s="248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50"/>
    </row>
    <row r="3" spans="1:29" ht="17.399999999999999">
      <c r="A3" s="279" t="s">
        <v>107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</row>
    <row r="4" spans="1:29" ht="18" customHeight="1">
      <c r="A4" s="285" t="s">
        <v>60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145"/>
      <c r="X4" s="145"/>
      <c r="Y4" s="145"/>
      <c r="Z4" s="145"/>
      <c r="AA4" s="145"/>
      <c r="AB4" s="20"/>
    </row>
    <row r="5" spans="1:29">
      <c r="A5" s="280" t="s">
        <v>50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131"/>
      <c r="X5" s="131"/>
      <c r="Y5" s="131"/>
      <c r="Z5" s="131"/>
      <c r="AA5" s="131"/>
    </row>
    <row r="6" spans="1:29" ht="17.25" customHeight="1" thickBot="1">
      <c r="A6" s="291" t="s">
        <v>121</v>
      </c>
      <c r="B6" s="291"/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146"/>
      <c r="X6" s="146"/>
      <c r="Y6" s="146"/>
      <c r="Z6" s="146"/>
      <c r="AA6" s="146"/>
    </row>
    <row r="7" spans="1:29" ht="15" customHeight="1">
      <c r="A7" s="281" t="s">
        <v>0</v>
      </c>
      <c r="B7" s="292" t="s">
        <v>1</v>
      </c>
      <c r="C7" s="289" t="s">
        <v>2</v>
      </c>
      <c r="D7" s="286" t="s">
        <v>9</v>
      </c>
      <c r="E7" s="281">
        <v>1</v>
      </c>
      <c r="F7" s="282"/>
      <c r="G7" s="283"/>
      <c r="H7" s="282">
        <v>2</v>
      </c>
      <c r="I7" s="282"/>
      <c r="J7" s="284"/>
      <c r="K7" s="281">
        <v>3</v>
      </c>
      <c r="L7" s="282"/>
      <c r="M7" s="283"/>
      <c r="N7" s="282">
        <v>4</v>
      </c>
      <c r="O7" s="282"/>
      <c r="P7" s="284"/>
      <c r="Q7" s="281">
        <v>5</v>
      </c>
      <c r="R7" s="282"/>
      <c r="S7" s="283"/>
      <c r="T7" s="281">
        <v>6</v>
      </c>
      <c r="U7" s="282"/>
      <c r="V7" s="283"/>
      <c r="W7" s="101"/>
      <c r="X7" s="20"/>
      <c r="Y7" s="20"/>
      <c r="Z7" s="20"/>
      <c r="AA7" s="20"/>
      <c r="AB7" s="20"/>
      <c r="AC7" s="20"/>
    </row>
    <row r="8" spans="1:29" ht="14.4" thickBot="1">
      <c r="A8" s="288"/>
      <c r="B8" s="293"/>
      <c r="C8" s="290"/>
      <c r="D8" s="287"/>
      <c r="E8" s="33" t="s">
        <v>3</v>
      </c>
      <c r="F8" s="34" t="s">
        <v>4</v>
      </c>
      <c r="G8" s="35" t="s">
        <v>10</v>
      </c>
      <c r="H8" s="26" t="s">
        <v>3</v>
      </c>
      <c r="I8" s="34" t="s">
        <v>4</v>
      </c>
      <c r="J8" s="36" t="s">
        <v>10</v>
      </c>
      <c r="K8" s="33" t="s">
        <v>3</v>
      </c>
      <c r="L8" s="34" t="s">
        <v>4</v>
      </c>
      <c r="M8" s="35" t="s">
        <v>10</v>
      </c>
      <c r="N8" s="26" t="s">
        <v>3</v>
      </c>
      <c r="O8" s="34" t="s">
        <v>4</v>
      </c>
      <c r="P8" s="36" t="s">
        <v>10</v>
      </c>
      <c r="Q8" s="33" t="s">
        <v>3</v>
      </c>
      <c r="R8" s="34" t="s">
        <v>4</v>
      </c>
      <c r="S8" s="35" t="s">
        <v>10</v>
      </c>
      <c r="T8" s="147" t="s">
        <v>3</v>
      </c>
      <c r="U8" s="4" t="s">
        <v>4</v>
      </c>
      <c r="V8" s="148" t="s">
        <v>10</v>
      </c>
      <c r="W8" s="101"/>
      <c r="X8" s="20"/>
      <c r="Y8" s="20"/>
      <c r="Z8" s="20"/>
      <c r="AA8" s="20"/>
      <c r="AB8" s="20"/>
      <c r="AC8" s="20"/>
    </row>
    <row r="9" spans="1:29" ht="31.5" customHeight="1" thickBot="1">
      <c r="A9" s="308" t="s">
        <v>44</v>
      </c>
      <c r="B9" s="309"/>
      <c r="C9" s="19">
        <f>SUM(C10:C23)</f>
        <v>540</v>
      </c>
      <c r="D9" s="19">
        <f>SUM(D10:D23)</f>
        <v>60</v>
      </c>
      <c r="E9" s="17">
        <f t="shared" ref="E9:M9" si="0">SUM(E10:E26)</f>
        <v>135</v>
      </c>
      <c r="F9" s="15">
        <f t="shared" si="0"/>
        <v>165</v>
      </c>
      <c r="G9" s="15">
        <f t="shared" si="0"/>
        <v>32</v>
      </c>
      <c r="H9" s="15">
        <f t="shared" si="0"/>
        <v>90</v>
      </c>
      <c r="I9" s="15">
        <f t="shared" si="0"/>
        <v>135</v>
      </c>
      <c r="J9" s="40">
        <f t="shared" si="0"/>
        <v>22</v>
      </c>
      <c r="K9" s="17">
        <f t="shared" si="0"/>
        <v>45</v>
      </c>
      <c r="L9" s="15">
        <f t="shared" si="0"/>
        <v>150</v>
      </c>
      <c r="M9" s="39">
        <f t="shared" si="0"/>
        <v>18</v>
      </c>
      <c r="N9" s="15">
        <f t="shared" ref="N9:V9" si="1">SUM(N10:N26)</f>
        <v>0</v>
      </c>
      <c r="O9" s="15">
        <f t="shared" si="1"/>
        <v>60</v>
      </c>
      <c r="P9" s="40">
        <f t="shared" si="1"/>
        <v>6</v>
      </c>
      <c r="Q9" s="17">
        <f t="shared" si="1"/>
        <v>0</v>
      </c>
      <c r="R9" s="15">
        <f t="shared" si="1"/>
        <v>0</v>
      </c>
      <c r="S9" s="39">
        <f t="shared" si="1"/>
        <v>0</v>
      </c>
      <c r="T9" s="17">
        <f t="shared" si="1"/>
        <v>0</v>
      </c>
      <c r="U9" s="15">
        <f t="shared" si="1"/>
        <v>0</v>
      </c>
      <c r="V9" s="39">
        <f t="shared" si="1"/>
        <v>0</v>
      </c>
      <c r="W9" s="101"/>
      <c r="X9" s="20"/>
      <c r="Y9" s="20"/>
      <c r="Z9" s="20"/>
      <c r="AA9" s="20"/>
      <c r="AB9" s="20"/>
      <c r="AC9" s="20"/>
    </row>
    <row r="10" spans="1:29">
      <c r="A10" s="41">
        <v>1</v>
      </c>
      <c r="B10" s="29" t="s">
        <v>6</v>
      </c>
      <c r="C10" s="12">
        <f t="shared" ref="C10:C22" si="2">SUM(E10:V10)-G10-J10-M10-P10-S10-V10</f>
        <v>45</v>
      </c>
      <c r="D10" s="42">
        <f>G10</f>
        <v>6</v>
      </c>
      <c r="E10" s="205">
        <v>30</v>
      </c>
      <c r="F10" s="206">
        <v>15</v>
      </c>
      <c r="G10" s="18">
        <v>6</v>
      </c>
      <c r="H10" s="207"/>
      <c r="I10" s="206"/>
      <c r="J10" s="111"/>
      <c r="K10" s="205"/>
      <c r="L10" s="206"/>
      <c r="M10" s="18"/>
      <c r="N10" s="207"/>
      <c r="O10" s="206"/>
      <c r="P10" s="111"/>
      <c r="Q10" s="205"/>
      <c r="R10" s="206"/>
      <c r="S10" s="18"/>
      <c r="T10" s="208"/>
      <c r="U10" s="209"/>
      <c r="V10" s="44"/>
      <c r="W10" s="101"/>
      <c r="X10" s="20"/>
      <c r="Y10" s="20"/>
      <c r="Z10" s="20"/>
      <c r="AA10" s="20"/>
      <c r="AB10" s="20"/>
      <c r="AC10" s="20"/>
    </row>
    <row r="11" spans="1:29">
      <c r="A11" s="41">
        <f>+A10+1</f>
        <v>2</v>
      </c>
      <c r="B11" s="30" t="s">
        <v>93</v>
      </c>
      <c r="C11" s="16">
        <f t="shared" si="2"/>
        <v>30</v>
      </c>
      <c r="D11" s="42">
        <f>G11</f>
        <v>4</v>
      </c>
      <c r="E11" s="208">
        <v>30</v>
      </c>
      <c r="F11" s="209"/>
      <c r="G11" s="44">
        <v>4</v>
      </c>
      <c r="H11" s="210"/>
      <c r="I11" s="209"/>
      <c r="J11" s="100"/>
      <c r="K11" s="208"/>
      <c r="L11" s="209"/>
      <c r="M11" s="44"/>
      <c r="N11" s="210"/>
      <c r="O11" s="209"/>
      <c r="P11" s="100"/>
      <c r="Q11" s="208"/>
      <c r="R11" s="209"/>
      <c r="S11" s="44"/>
      <c r="T11" s="208"/>
      <c r="U11" s="209"/>
      <c r="V11" s="44"/>
      <c r="W11" s="101"/>
      <c r="X11" s="20"/>
      <c r="Y11" s="20"/>
      <c r="Z11" s="20"/>
      <c r="AA11" s="20"/>
      <c r="AB11" s="20"/>
      <c r="AC11" s="20"/>
    </row>
    <row r="12" spans="1:29">
      <c r="A12" s="41">
        <f t="shared" ref="A12:A22" si="3">+A11+1</f>
        <v>3</v>
      </c>
      <c r="B12" s="29" t="s">
        <v>11</v>
      </c>
      <c r="C12" s="16">
        <f t="shared" si="2"/>
        <v>30</v>
      </c>
      <c r="D12" s="42">
        <f>J12</f>
        <v>3</v>
      </c>
      <c r="E12" s="205"/>
      <c r="F12" s="206"/>
      <c r="G12" s="18"/>
      <c r="H12" s="205">
        <v>30</v>
      </c>
      <c r="I12" s="206"/>
      <c r="J12" s="18">
        <v>3</v>
      </c>
      <c r="K12" s="205"/>
      <c r="L12" s="206"/>
      <c r="M12" s="18"/>
      <c r="N12" s="207"/>
      <c r="O12" s="206"/>
      <c r="P12" s="111"/>
      <c r="Q12" s="205"/>
      <c r="R12" s="206"/>
      <c r="S12" s="18"/>
      <c r="T12" s="205"/>
      <c r="U12" s="206"/>
      <c r="V12" s="18"/>
      <c r="W12" s="101"/>
      <c r="X12" s="20"/>
      <c r="Y12" s="20"/>
      <c r="Z12" s="20"/>
      <c r="AA12" s="20"/>
      <c r="AB12" s="20"/>
      <c r="AC12" s="20"/>
    </row>
    <row r="13" spans="1:29">
      <c r="A13" s="41">
        <f t="shared" si="3"/>
        <v>4</v>
      </c>
      <c r="B13" s="30" t="s">
        <v>49</v>
      </c>
      <c r="C13" s="16">
        <f t="shared" si="2"/>
        <v>30</v>
      </c>
      <c r="D13" s="46">
        <f>J13</f>
        <v>4</v>
      </c>
      <c r="E13" s="240"/>
      <c r="F13" s="241"/>
      <c r="G13" s="242"/>
      <c r="H13" s="243"/>
      <c r="I13" s="212">
        <v>30</v>
      </c>
      <c r="J13" s="214">
        <v>4</v>
      </c>
      <c r="K13" s="211"/>
      <c r="L13" s="212"/>
      <c r="M13" s="49"/>
      <c r="N13" s="213"/>
      <c r="O13" s="212"/>
      <c r="P13" s="214"/>
      <c r="Q13" s="211"/>
      <c r="R13" s="212"/>
      <c r="S13" s="49"/>
      <c r="T13" s="211"/>
      <c r="U13" s="212"/>
      <c r="V13" s="49"/>
      <c r="W13" s="101"/>
      <c r="X13" s="20"/>
      <c r="Y13" s="20"/>
      <c r="Z13" s="20"/>
      <c r="AA13" s="20"/>
      <c r="AB13" s="20"/>
      <c r="AC13" s="20"/>
    </row>
    <row r="14" spans="1:29">
      <c r="A14" s="41">
        <f t="shared" si="3"/>
        <v>5</v>
      </c>
      <c r="B14" s="30" t="s">
        <v>111</v>
      </c>
      <c r="C14" s="16">
        <f t="shared" si="2"/>
        <v>45</v>
      </c>
      <c r="D14" s="46">
        <f>G14</f>
        <v>6</v>
      </c>
      <c r="E14" s="211">
        <v>15</v>
      </c>
      <c r="F14" s="212">
        <v>30</v>
      </c>
      <c r="G14" s="49">
        <v>6</v>
      </c>
      <c r="H14" s="213"/>
      <c r="I14" s="212"/>
      <c r="J14" s="214"/>
      <c r="K14" s="211"/>
      <c r="L14" s="212"/>
      <c r="M14" s="49"/>
      <c r="N14" s="213"/>
      <c r="O14" s="212"/>
      <c r="P14" s="214"/>
      <c r="Q14" s="211"/>
      <c r="R14" s="212"/>
      <c r="S14" s="49"/>
      <c r="T14" s="211"/>
      <c r="U14" s="212"/>
      <c r="V14" s="49"/>
      <c r="W14" s="101"/>
      <c r="X14" s="20"/>
      <c r="Y14" s="20"/>
      <c r="Z14" s="20"/>
      <c r="AA14" s="20"/>
      <c r="AB14" s="20"/>
      <c r="AC14" s="20"/>
    </row>
    <row r="15" spans="1:29">
      <c r="A15" s="41">
        <f t="shared" si="3"/>
        <v>6</v>
      </c>
      <c r="B15" s="30" t="s">
        <v>12</v>
      </c>
      <c r="C15" s="16">
        <f t="shared" si="2"/>
        <v>30</v>
      </c>
      <c r="D15" s="42">
        <f>G15</f>
        <v>5</v>
      </c>
      <c r="E15" s="208">
        <v>30</v>
      </c>
      <c r="F15" s="209"/>
      <c r="G15" s="44">
        <v>5</v>
      </c>
      <c r="H15" s="210"/>
      <c r="I15" s="209"/>
      <c r="J15" s="100"/>
      <c r="K15" s="208"/>
      <c r="L15" s="209"/>
      <c r="M15" s="44"/>
      <c r="N15" s="210"/>
      <c r="O15" s="209"/>
      <c r="P15" s="100"/>
      <c r="Q15" s="208"/>
      <c r="R15" s="209"/>
      <c r="S15" s="44"/>
      <c r="T15" s="208"/>
      <c r="U15" s="209"/>
      <c r="V15" s="44"/>
      <c r="W15" s="101"/>
      <c r="X15" s="20"/>
      <c r="Y15" s="20"/>
      <c r="Z15" s="20"/>
      <c r="AA15" s="20"/>
      <c r="AB15" s="20"/>
      <c r="AC15" s="20"/>
    </row>
    <row r="16" spans="1:29">
      <c r="A16" s="41">
        <f t="shared" si="3"/>
        <v>7</v>
      </c>
      <c r="B16" s="30" t="s">
        <v>7</v>
      </c>
      <c r="C16" s="16">
        <f t="shared" si="2"/>
        <v>30</v>
      </c>
      <c r="D16" s="42">
        <f t="shared" ref="D16:D19" si="4">G16+J16+M16+P16</f>
        <v>5</v>
      </c>
      <c r="E16" s="208"/>
      <c r="F16" s="209"/>
      <c r="G16" s="44"/>
      <c r="H16" s="210">
        <v>30</v>
      </c>
      <c r="I16" s="209"/>
      <c r="J16" s="100">
        <v>5</v>
      </c>
      <c r="K16" s="208"/>
      <c r="L16" s="209"/>
      <c r="M16" s="44"/>
      <c r="N16" s="210"/>
      <c r="O16" s="209"/>
      <c r="P16" s="100"/>
      <c r="Q16" s="208"/>
      <c r="R16" s="209"/>
      <c r="S16" s="44"/>
      <c r="T16" s="208"/>
      <c r="U16" s="209"/>
      <c r="V16" s="44"/>
      <c r="W16" s="101"/>
      <c r="X16" s="20"/>
      <c r="Y16" s="20"/>
      <c r="Z16" s="20"/>
      <c r="AA16" s="20"/>
      <c r="AB16" s="20"/>
      <c r="AC16" s="20"/>
    </row>
    <row r="17" spans="1:29">
      <c r="A17" s="41">
        <f t="shared" si="3"/>
        <v>8</v>
      </c>
      <c r="B17" s="29" t="s">
        <v>22</v>
      </c>
      <c r="C17" s="16">
        <f t="shared" si="2"/>
        <v>60</v>
      </c>
      <c r="D17" s="42">
        <f t="shared" si="4"/>
        <v>7</v>
      </c>
      <c r="E17" s="205">
        <v>30</v>
      </c>
      <c r="F17" s="206">
        <v>30</v>
      </c>
      <c r="G17" s="44">
        <v>7</v>
      </c>
      <c r="H17" s="207"/>
      <c r="I17" s="206"/>
      <c r="J17" s="111"/>
      <c r="K17" s="205"/>
      <c r="L17" s="206"/>
      <c r="M17" s="18"/>
      <c r="N17" s="207"/>
      <c r="O17" s="206"/>
      <c r="P17" s="111"/>
      <c r="Q17" s="205"/>
      <c r="R17" s="206"/>
      <c r="S17" s="18"/>
      <c r="T17" s="205"/>
      <c r="U17" s="206"/>
      <c r="V17" s="18"/>
      <c r="W17" s="101"/>
      <c r="X17" s="20"/>
      <c r="Y17" s="20"/>
      <c r="Z17" s="20"/>
      <c r="AA17" s="20"/>
      <c r="AB17" s="20"/>
      <c r="AC17" s="20"/>
    </row>
    <row r="18" spans="1:29">
      <c r="A18" s="41">
        <f t="shared" si="3"/>
        <v>9</v>
      </c>
      <c r="B18" s="29" t="s">
        <v>24</v>
      </c>
      <c r="C18" s="16">
        <f>SUM(E18:V18)-G18-J18-M18-P18-S18-V18</f>
        <v>60</v>
      </c>
      <c r="D18" s="53">
        <f>G18+J18+M18+P18</f>
        <v>6</v>
      </c>
      <c r="E18" s="215"/>
      <c r="F18" s="216"/>
      <c r="G18" s="56"/>
      <c r="H18" s="215">
        <v>30</v>
      </c>
      <c r="I18" s="216">
        <v>30</v>
      </c>
      <c r="J18" s="56">
        <v>6</v>
      </c>
      <c r="K18" s="215"/>
      <c r="L18" s="216"/>
      <c r="M18" s="56"/>
      <c r="N18" s="217"/>
      <c r="O18" s="216"/>
      <c r="P18" s="218"/>
      <c r="Q18" s="215"/>
      <c r="R18" s="216"/>
      <c r="S18" s="56"/>
      <c r="T18" s="215"/>
      <c r="U18" s="216"/>
      <c r="V18" s="56"/>
      <c r="W18" s="101"/>
      <c r="X18" s="20"/>
      <c r="Y18" s="20"/>
      <c r="Z18" s="20"/>
      <c r="AA18" s="20"/>
      <c r="AB18" s="20"/>
      <c r="AC18" s="20"/>
    </row>
    <row r="19" spans="1:29">
      <c r="A19" s="41">
        <f t="shared" si="3"/>
        <v>10</v>
      </c>
      <c r="B19" s="29" t="s">
        <v>23</v>
      </c>
      <c r="C19" s="16">
        <f t="shared" si="2"/>
        <v>45</v>
      </c>
      <c r="D19" s="42">
        <f t="shared" si="4"/>
        <v>4</v>
      </c>
      <c r="E19" s="205"/>
      <c r="F19" s="206"/>
      <c r="G19" s="18"/>
      <c r="H19" s="207"/>
      <c r="I19" s="206"/>
      <c r="J19" s="111"/>
      <c r="K19" s="205">
        <v>15</v>
      </c>
      <c r="L19" s="206">
        <v>30</v>
      </c>
      <c r="M19" s="18">
        <v>4</v>
      </c>
      <c r="N19" s="207"/>
      <c r="O19" s="206"/>
      <c r="P19" s="111"/>
      <c r="Q19" s="205"/>
      <c r="R19" s="206"/>
      <c r="S19" s="18"/>
      <c r="T19" s="205"/>
      <c r="U19" s="206"/>
      <c r="V19" s="18"/>
      <c r="W19" s="101"/>
      <c r="X19" s="20"/>
      <c r="Y19" s="20"/>
      <c r="Z19" s="20"/>
      <c r="AA19" s="20"/>
      <c r="AB19" s="20"/>
      <c r="AC19" s="20"/>
    </row>
    <row r="20" spans="1:29" ht="15" customHeight="1">
      <c r="A20" s="41">
        <f t="shared" si="3"/>
        <v>11</v>
      </c>
      <c r="B20" s="29" t="s">
        <v>13</v>
      </c>
      <c r="C20" s="16">
        <f t="shared" si="2"/>
        <v>30</v>
      </c>
      <c r="D20" s="42">
        <f>M20</f>
        <v>3</v>
      </c>
      <c r="E20" s="205"/>
      <c r="F20" s="206"/>
      <c r="G20" s="18"/>
      <c r="H20" s="207"/>
      <c r="I20" s="206"/>
      <c r="J20" s="111"/>
      <c r="K20" s="205">
        <v>15</v>
      </c>
      <c r="L20" s="206">
        <v>15</v>
      </c>
      <c r="M20" s="18">
        <v>3</v>
      </c>
      <c r="N20" s="207"/>
      <c r="O20" s="206"/>
      <c r="P20" s="111"/>
      <c r="Q20" s="205"/>
      <c r="R20" s="206"/>
      <c r="S20" s="18"/>
      <c r="T20" s="205"/>
      <c r="U20" s="206"/>
      <c r="V20" s="112"/>
      <c r="W20" s="101"/>
      <c r="X20" s="20"/>
      <c r="Y20" s="20"/>
      <c r="Z20" s="20"/>
      <c r="AA20" s="20"/>
      <c r="AB20" s="20"/>
      <c r="AC20" s="20"/>
    </row>
    <row r="21" spans="1:29">
      <c r="A21" s="41">
        <f t="shared" si="3"/>
        <v>12</v>
      </c>
      <c r="B21" s="29" t="s">
        <v>25</v>
      </c>
      <c r="C21" s="16">
        <f>SUM(E21:V21)-G21-J21-M21-P21-S21-V21</f>
        <v>45</v>
      </c>
      <c r="D21" s="42">
        <f>M21</f>
        <v>4</v>
      </c>
      <c r="E21" s="205"/>
      <c r="F21" s="206"/>
      <c r="G21" s="18"/>
      <c r="H21" s="207"/>
      <c r="I21" s="206"/>
      <c r="J21" s="111"/>
      <c r="K21" s="205">
        <v>15</v>
      </c>
      <c r="L21" s="206">
        <v>30</v>
      </c>
      <c r="M21" s="18">
        <v>4</v>
      </c>
      <c r="N21" s="207"/>
      <c r="O21" s="206"/>
      <c r="P21" s="111"/>
      <c r="Q21" s="205"/>
      <c r="R21" s="206"/>
      <c r="S21" s="18"/>
      <c r="T21" s="205"/>
      <c r="U21" s="206"/>
      <c r="V21" s="18"/>
      <c r="W21" s="101"/>
      <c r="X21" s="20"/>
      <c r="Y21" s="20"/>
      <c r="Z21" s="20"/>
      <c r="AA21" s="20"/>
      <c r="AB21" s="20"/>
      <c r="AC21" s="20"/>
    </row>
    <row r="22" spans="1:29">
      <c r="A22" s="41">
        <f t="shared" si="3"/>
        <v>13</v>
      </c>
      <c r="B22" s="29" t="s">
        <v>89</v>
      </c>
      <c r="C22" s="275">
        <f t="shared" si="2"/>
        <v>15</v>
      </c>
      <c r="D22" s="276">
        <f>M22</f>
        <v>3</v>
      </c>
      <c r="E22" s="205"/>
      <c r="F22" s="206"/>
      <c r="G22" s="18"/>
      <c r="H22" s="207"/>
      <c r="I22" s="206"/>
      <c r="J22" s="111"/>
      <c r="K22" s="205"/>
      <c r="L22" s="277">
        <v>15</v>
      </c>
      <c r="M22" s="278">
        <v>3</v>
      </c>
      <c r="N22" s="207"/>
      <c r="O22" s="206"/>
      <c r="P22" s="111"/>
      <c r="Q22" s="205"/>
      <c r="R22" s="206"/>
      <c r="S22" s="18"/>
      <c r="T22" s="205"/>
      <c r="U22" s="206"/>
      <c r="V22" s="112"/>
      <c r="W22" s="101"/>
      <c r="X22" s="20"/>
      <c r="Y22" s="20"/>
      <c r="Z22" s="20"/>
      <c r="AA22" s="20"/>
      <c r="AB22" s="20"/>
      <c r="AC22" s="20"/>
    </row>
    <row r="23" spans="1:29" ht="14.4" thickBot="1">
      <c r="A23" s="41">
        <v>14</v>
      </c>
      <c r="B23" s="29" t="s">
        <v>41</v>
      </c>
      <c r="C23" s="273">
        <f>SUM(E23:V23)-G23-J23-M23-P23-S23-V23</f>
        <v>45</v>
      </c>
      <c r="D23" s="183">
        <f>G23+J23</f>
        <v>0</v>
      </c>
      <c r="E23" s="219"/>
      <c r="F23" s="220">
        <v>30</v>
      </c>
      <c r="G23" s="61">
        <v>0</v>
      </c>
      <c r="H23" s="220"/>
      <c r="I23" s="221">
        <v>15</v>
      </c>
      <c r="J23" s="161">
        <v>0</v>
      </c>
      <c r="K23" s="219"/>
      <c r="L23" s="221"/>
      <c r="M23" s="61"/>
      <c r="N23" s="220"/>
      <c r="O23" s="221"/>
      <c r="P23" s="161"/>
      <c r="Q23" s="219"/>
      <c r="R23" s="221"/>
      <c r="S23" s="61"/>
      <c r="T23" s="219"/>
      <c r="U23" s="221"/>
      <c r="V23" s="61"/>
      <c r="W23" s="101"/>
      <c r="X23" s="20"/>
      <c r="Y23" s="20"/>
      <c r="Z23" s="20"/>
      <c r="AA23" s="20"/>
      <c r="AB23" s="20"/>
      <c r="AC23" s="20"/>
    </row>
    <row r="24" spans="1:29" s="21" customFormat="1" ht="14.4" thickBot="1">
      <c r="A24" s="306" t="s">
        <v>45</v>
      </c>
      <c r="B24" s="307"/>
      <c r="C24" s="257">
        <f>SUM(C25:C26)</f>
        <v>240</v>
      </c>
      <c r="D24" s="253">
        <f>SUM(D25:D26)</f>
        <v>18</v>
      </c>
      <c r="E24" s="254"/>
      <c r="F24" s="28"/>
      <c r="G24" s="255"/>
      <c r="H24" s="256"/>
      <c r="I24" s="28"/>
      <c r="J24" s="255"/>
      <c r="K24" s="256"/>
      <c r="L24" s="28"/>
      <c r="M24" s="222"/>
      <c r="N24" s="254"/>
      <c r="O24" s="28"/>
      <c r="P24" s="255"/>
      <c r="Q24" s="256"/>
      <c r="R24" s="28"/>
      <c r="S24" s="255"/>
      <c r="T24" s="256"/>
      <c r="U24" s="28"/>
      <c r="V24" s="222"/>
      <c r="W24" s="121"/>
    </row>
    <row r="25" spans="1:29">
      <c r="A25" s="127">
        <v>15</v>
      </c>
      <c r="B25" s="24" t="s">
        <v>30</v>
      </c>
      <c r="C25" s="184">
        <v>120</v>
      </c>
      <c r="D25" s="185">
        <f>G25+J25+M25+P25+S25</f>
        <v>9</v>
      </c>
      <c r="E25" s="208"/>
      <c r="F25" s="210">
        <v>30</v>
      </c>
      <c r="G25" s="44">
        <v>2</v>
      </c>
      <c r="H25" s="210"/>
      <c r="I25" s="209">
        <v>30</v>
      </c>
      <c r="J25" s="100">
        <v>2</v>
      </c>
      <c r="K25" s="208"/>
      <c r="L25" s="209">
        <v>30</v>
      </c>
      <c r="M25" s="44">
        <v>2</v>
      </c>
      <c r="N25" s="210"/>
      <c r="O25" s="209">
        <v>30</v>
      </c>
      <c r="P25" s="100">
        <v>3</v>
      </c>
      <c r="Q25" s="208"/>
      <c r="R25" s="209"/>
      <c r="S25" s="44"/>
      <c r="T25" s="208"/>
      <c r="U25" s="209"/>
      <c r="V25" s="44"/>
      <c r="W25" s="101"/>
      <c r="X25" s="20"/>
      <c r="Y25" s="20"/>
      <c r="Z25" s="20"/>
      <c r="AA25" s="20"/>
      <c r="AB25" s="20"/>
      <c r="AC25" s="20"/>
    </row>
    <row r="26" spans="1:29" ht="14.4" thickBot="1">
      <c r="A26" s="41">
        <v>16</v>
      </c>
      <c r="B26" s="29" t="s">
        <v>31</v>
      </c>
      <c r="C26" s="16">
        <v>120</v>
      </c>
      <c r="D26" s="186">
        <f>G26+J26+M26+P26</f>
        <v>9</v>
      </c>
      <c r="E26" s="205"/>
      <c r="F26" s="207">
        <v>30</v>
      </c>
      <c r="G26" s="18">
        <v>2</v>
      </c>
      <c r="H26" s="207"/>
      <c r="I26" s="206">
        <v>30</v>
      </c>
      <c r="J26" s="111">
        <v>2</v>
      </c>
      <c r="K26" s="205"/>
      <c r="L26" s="206">
        <v>30</v>
      </c>
      <c r="M26" s="18">
        <v>2</v>
      </c>
      <c r="N26" s="207"/>
      <c r="O26" s="206">
        <v>30</v>
      </c>
      <c r="P26" s="111">
        <v>3</v>
      </c>
      <c r="Q26" s="205"/>
      <c r="R26" s="206"/>
      <c r="S26" s="18"/>
      <c r="T26" s="205"/>
      <c r="U26" s="206"/>
      <c r="V26" s="18"/>
      <c r="W26" s="101"/>
      <c r="X26" s="20"/>
      <c r="Y26" s="20"/>
      <c r="Z26" s="20"/>
      <c r="AA26" s="20"/>
      <c r="AB26" s="20"/>
      <c r="AC26" s="20"/>
    </row>
    <row r="27" spans="1:29" ht="14.4" thickBot="1">
      <c r="A27" s="313" t="s">
        <v>46</v>
      </c>
      <c r="B27" s="309"/>
      <c r="C27" s="19">
        <f>SUM(C28:C44)</f>
        <v>750</v>
      </c>
      <c r="D27" s="62">
        <f>SUM(D28:D44)</f>
        <v>84</v>
      </c>
      <c r="E27" s="203">
        <f t="shared" ref="E27:V27" si="5">SUM(E28:E44)</f>
        <v>0</v>
      </c>
      <c r="F27" s="203">
        <f t="shared" si="5"/>
        <v>0</v>
      </c>
      <c r="G27" s="203">
        <f t="shared" si="5"/>
        <v>0</v>
      </c>
      <c r="H27" s="203">
        <f t="shared" si="5"/>
        <v>60</v>
      </c>
      <c r="I27" s="203">
        <f t="shared" si="5"/>
        <v>60</v>
      </c>
      <c r="J27" s="203">
        <f t="shared" si="5"/>
        <v>10</v>
      </c>
      <c r="K27" s="203">
        <f t="shared" si="5"/>
        <v>75</v>
      </c>
      <c r="L27" s="203">
        <f t="shared" si="5"/>
        <v>90</v>
      </c>
      <c r="M27" s="203">
        <f t="shared" si="5"/>
        <v>14</v>
      </c>
      <c r="N27" s="203">
        <f t="shared" si="5"/>
        <v>75</v>
      </c>
      <c r="O27" s="203">
        <f t="shared" si="5"/>
        <v>90</v>
      </c>
      <c r="P27" s="203">
        <f>SUM(P28:P44)</f>
        <v>23</v>
      </c>
      <c r="Q27" s="204">
        <f t="shared" si="5"/>
        <v>30</v>
      </c>
      <c r="R27" s="203">
        <f t="shared" si="5"/>
        <v>105</v>
      </c>
      <c r="S27" s="203">
        <f>SUM(S28:S44)</f>
        <v>17</v>
      </c>
      <c r="T27" s="203">
        <f t="shared" si="5"/>
        <v>75</v>
      </c>
      <c r="U27" s="203">
        <f t="shared" si="5"/>
        <v>90</v>
      </c>
      <c r="V27" s="38">
        <f t="shared" si="5"/>
        <v>20</v>
      </c>
      <c r="W27" s="101"/>
      <c r="X27" s="20"/>
      <c r="Y27" s="20"/>
      <c r="Z27" s="20"/>
      <c r="AA27" s="20"/>
      <c r="AB27" s="20"/>
      <c r="AC27" s="20"/>
    </row>
    <row r="28" spans="1:29">
      <c r="A28" s="63">
        <v>17</v>
      </c>
      <c r="B28" s="30" t="s">
        <v>26</v>
      </c>
      <c r="C28" s="16">
        <f t="shared" ref="C28:C43" si="6">SUM(E28:V28)-G28-J28-M28-P28-S28-V28</f>
        <v>60</v>
      </c>
      <c r="D28" s="64">
        <f t="shared" ref="D28:D44" si="7">G28+J28+M28+P28+S28+V28</f>
        <v>5</v>
      </c>
      <c r="E28" s="223"/>
      <c r="F28" s="224"/>
      <c r="G28" s="180"/>
      <c r="H28" s="223">
        <v>30</v>
      </c>
      <c r="I28" s="224">
        <v>30</v>
      </c>
      <c r="J28" s="81">
        <v>5</v>
      </c>
      <c r="K28" s="223"/>
      <c r="L28" s="224"/>
      <c r="M28" s="81"/>
      <c r="N28" s="223"/>
      <c r="O28" s="224"/>
      <c r="P28" s="180"/>
      <c r="Q28" s="223"/>
      <c r="R28" s="224"/>
      <c r="S28" s="81"/>
      <c r="T28" s="223"/>
      <c r="U28" s="224"/>
      <c r="V28" s="225"/>
      <c r="W28" s="101"/>
      <c r="X28" s="20"/>
      <c r="Y28" s="20"/>
      <c r="Z28" s="20"/>
      <c r="AA28" s="20"/>
      <c r="AB28" s="20"/>
      <c r="AC28" s="20"/>
    </row>
    <row r="29" spans="1:29">
      <c r="A29" s="63">
        <v>18</v>
      </c>
      <c r="B29" s="13" t="s">
        <v>55</v>
      </c>
      <c r="C29" s="16">
        <f t="shared" si="6"/>
        <v>60</v>
      </c>
      <c r="D29" s="42">
        <f t="shared" si="7"/>
        <v>5</v>
      </c>
      <c r="E29" s="205"/>
      <c r="F29" s="206"/>
      <c r="G29" s="18"/>
      <c r="H29" s="205">
        <v>30</v>
      </c>
      <c r="I29" s="206">
        <v>30</v>
      </c>
      <c r="J29" s="18">
        <v>5</v>
      </c>
      <c r="K29" s="205"/>
      <c r="L29" s="206"/>
      <c r="M29" s="18"/>
      <c r="N29" s="205"/>
      <c r="O29" s="206"/>
      <c r="P29" s="18"/>
      <c r="Q29" s="205"/>
      <c r="R29" s="206"/>
      <c r="S29" s="18"/>
      <c r="T29" s="205"/>
      <c r="U29" s="206"/>
      <c r="V29" s="18"/>
      <c r="W29" s="101"/>
      <c r="X29" s="20"/>
      <c r="Y29" s="20"/>
      <c r="Z29" s="20"/>
      <c r="AA29" s="20"/>
      <c r="AB29" s="20"/>
      <c r="AC29" s="20"/>
    </row>
    <row r="30" spans="1:29">
      <c r="A30" s="63">
        <v>19</v>
      </c>
      <c r="B30" s="13" t="s">
        <v>16</v>
      </c>
      <c r="C30" s="16">
        <f t="shared" si="6"/>
        <v>60</v>
      </c>
      <c r="D30" s="42">
        <f t="shared" si="7"/>
        <v>5</v>
      </c>
      <c r="E30" s="205"/>
      <c r="F30" s="206"/>
      <c r="G30" s="112"/>
      <c r="H30" s="205"/>
      <c r="I30" s="206"/>
      <c r="J30" s="18"/>
      <c r="K30" s="205">
        <v>30</v>
      </c>
      <c r="L30" s="206">
        <v>30</v>
      </c>
      <c r="M30" s="18">
        <v>5</v>
      </c>
      <c r="N30" s="205"/>
      <c r="O30" s="206"/>
      <c r="P30" s="18"/>
      <c r="Q30" s="205"/>
      <c r="R30" s="206"/>
      <c r="S30" s="18"/>
      <c r="T30" s="205"/>
      <c r="U30" s="206"/>
      <c r="V30" s="18"/>
      <c r="W30" s="101"/>
      <c r="X30" s="20"/>
      <c r="Y30" s="20"/>
      <c r="Z30" s="20"/>
      <c r="AA30" s="20"/>
      <c r="AB30" s="20"/>
      <c r="AC30" s="20"/>
    </row>
    <row r="31" spans="1:29">
      <c r="A31" s="63">
        <v>20</v>
      </c>
      <c r="B31" s="113" t="s">
        <v>27</v>
      </c>
      <c r="C31" s="16">
        <f t="shared" si="6"/>
        <v>60</v>
      </c>
      <c r="D31" s="42">
        <f t="shared" si="7"/>
        <v>5</v>
      </c>
      <c r="E31" s="226"/>
      <c r="F31" s="227"/>
      <c r="G31" s="116"/>
      <c r="H31" s="205"/>
      <c r="I31" s="206"/>
      <c r="J31" s="18"/>
      <c r="K31" s="205">
        <v>30</v>
      </c>
      <c r="L31" s="206">
        <v>30</v>
      </c>
      <c r="M31" s="18">
        <v>5</v>
      </c>
      <c r="N31" s="205"/>
      <c r="O31" s="206"/>
      <c r="P31" s="18"/>
      <c r="Q31" s="205"/>
      <c r="R31" s="206"/>
      <c r="S31" s="18"/>
      <c r="T31" s="205"/>
      <c r="U31" s="206"/>
      <c r="V31" s="18"/>
      <c r="W31" s="101"/>
      <c r="X31" s="20"/>
      <c r="Y31" s="20"/>
      <c r="Z31" s="20"/>
      <c r="AA31" s="20"/>
      <c r="AB31" s="20"/>
      <c r="AC31" s="20"/>
    </row>
    <row r="32" spans="1:29">
      <c r="A32" s="63">
        <v>21</v>
      </c>
      <c r="B32" s="13" t="s">
        <v>28</v>
      </c>
      <c r="C32" s="16">
        <f>SUM(E32:V32)-G32-J32-M32-P32-S32-V32</f>
        <v>45</v>
      </c>
      <c r="D32" s="42">
        <f>G32+J32+M32+P32+S32+V32</f>
        <v>4</v>
      </c>
      <c r="E32" s="205"/>
      <c r="F32" s="206"/>
      <c r="G32" s="18"/>
      <c r="H32" s="205"/>
      <c r="I32" s="206"/>
      <c r="J32" s="18"/>
      <c r="K32" s="205">
        <v>15</v>
      </c>
      <c r="L32" s="206">
        <v>30</v>
      </c>
      <c r="M32" s="18">
        <v>4</v>
      </c>
      <c r="N32" s="205"/>
      <c r="O32" s="206"/>
      <c r="P32" s="18"/>
      <c r="Q32" s="205"/>
      <c r="R32" s="206"/>
      <c r="S32" s="18"/>
      <c r="T32" s="205"/>
      <c r="U32" s="206"/>
      <c r="V32" s="18"/>
      <c r="W32" s="101"/>
      <c r="X32" s="20"/>
      <c r="Y32" s="20"/>
      <c r="Z32" s="20"/>
      <c r="AA32" s="20"/>
      <c r="AB32" s="20"/>
      <c r="AC32" s="20"/>
    </row>
    <row r="33" spans="1:29">
      <c r="A33" s="63">
        <v>22</v>
      </c>
      <c r="B33" s="13" t="s">
        <v>18</v>
      </c>
      <c r="C33" s="16">
        <f>SUM(E33:V33)-G33-J33-M33-P33-S33-V33</f>
        <v>60</v>
      </c>
      <c r="D33" s="42">
        <f>G33+J33+M33+P33+S33+V33</f>
        <v>5</v>
      </c>
      <c r="E33" s="205"/>
      <c r="F33" s="206"/>
      <c r="G33" s="18"/>
      <c r="H33" s="205"/>
      <c r="I33" s="206"/>
      <c r="J33" s="18"/>
      <c r="K33" s="205"/>
      <c r="L33" s="206"/>
      <c r="M33" s="18"/>
      <c r="N33" s="205">
        <v>30</v>
      </c>
      <c r="O33" s="206">
        <v>30</v>
      </c>
      <c r="P33" s="18">
        <v>5</v>
      </c>
      <c r="Q33" s="205"/>
      <c r="R33" s="206"/>
      <c r="S33" s="18"/>
      <c r="T33" s="205"/>
      <c r="U33" s="206"/>
      <c r="V33" s="112"/>
      <c r="W33" s="101"/>
      <c r="X33" s="20"/>
      <c r="Y33" s="20"/>
      <c r="Z33" s="20"/>
      <c r="AA33" s="20"/>
      <c r="AB33" s="20"/>
      <c r="AC33" s="20"/>
    </row>
    <row r="34" spans="1:29">
      <c r="A34" s="63">
        <v>23</v>
      </c>
      <c r="B34" s="13" t="s">
        <v>52</v>
      </c>
      <c r="C34" s="16">
        <f t="shared" si="6"/>
        <v>45</v>
      </c>
      <c r="D34" s="42">
        <f t="shared" si="7"/>
        <v>6</v>
      </c>
      <c r="E34" s="205"/>
      <c r="F34" s="206"/>
      <c r="G34" s="18"/>
      <c r="H34" s="205"/>
      <c r="I34" s="206"/>
      <c r="J34" s="18"/>
      <c r="K34" s="205"/>
      <c r="L34" s="206"/>
      <c r="M34" s="18"/>
      <c r="N34" s="205">
        <v>15</v>
      </c>
      <c r="O34" s="206">
        <v>30</v>
      </c>
      <c r="P34" s="18">
        <v>6</v>
      </c>
      <c r="Q34" s="205"/>
      <c r="R34" s="206"/>
      <c r="S34" s="18"/>
      <c r="T34" s="205"/>
      <c r="U34" s="206"/>
      <c r="V34" s="18"/>
      <c r="W34" s="101"/>
      <c r="X34" s="20"/>
      <c r="Y34" s="20"/>
      <c r="Z34" s="20"/>
      <c r="AA34" s="20"/>
      <c r="AB34" s="20"/>
      <c r="AC34" s="20"/>
    </row>
    <row r="35" spans="1:29">
      <c r="A35" s="63">
        <v>24</v>
      </c>
      <c r="B35" s="13" t="s">
        <v>67</v>
      </c>
      <c r="C35" s="16">
        <f>SUM(E35:V35)-G35-J35-M35-P35-S35-V35</f>
        <v>60</v>
      </c>
      <c r="D35" s="42">
        <f>G35+J35+M35+P35+S35+V35</f>
        <v>6</v>
      </c>
      <c r="E35" s="205"/>
      <c r="F35" s="206"/>
      <c r="G35" s="18"/>
      <c r="H35" s="205"/>
      <c r="I35" s="206"/>
      <c r="J35" s="18"/>
      <c r="K35" s="205"/>
      <c r="L35" s="206"/>
      <c r="M35" s="18"/>
      <c r="N35" s="205">
        <v>30</v>
      </c>
      <c r="O35" s="206">
        <v>30</v>
      </c>
      <c r="P35" s="18">
        <v>6</v>
      </c>
      <c r="Q35" s="205"/>
      <c r="R35" s="206"/>
      <c r="S35" s="18"/>
      <c r="T35" s="205"/>
      <c r="U35" s="206"/>
      <c r="V35" s="18"/>
      <c r="W35" s="101"/>
      <c r="X35" s="20"/>
      <c r="Y35" s="20"/>
      <c r="Z35" s="20"/>
      <c r="AA35" s="20"/>
      <c r="AB35" s="20"/>
      <c r="AC35" s="20"/>
    </row>
    <row r="36" spans="1:29">
      <c r="A36" s="63">
        <v>25</v>
      </c>
      <c r="B36" s="13" t="s">
        <v>54</v>
      </c>
      <c r="C36" s="16">
        <f t="shared" si="6"/>
        <v>45</v>
      </c>
      <c r="D36" s="42">
        <f t="shared" si="7"/>
        <v>5</v>
      </c>
      <c r="E36" s="205"/>
      <c r="F36" s="206"/>
      <c r="G36" s="18"/>
      <c r="H36" s="205"/>
      <c r="I36" s="206"/>
      <c r="J36" s="18"/>
      <c r="K36" s="205"/>
      <c r="L36" s="206"/>
      <c r="M36" s="18"/>
      <c r="N36" s="205"/>
      <c r="O36" s="206"/>
      <c r="P36" s="18"/>
      <c r="Q36" s="205"/>
      <c r="R36" s="206"/>
      <c r="S36" s="18"/>
      <c r="T36" s="205">
        <v>15</v>
      </c>
      <c r="U36" s="206">
        <v>30</v>
      </c>
      <c r="V36" s="18">
        <v>5</v>
      </c>
      <c r="W36" s="101"/>
      <c r="X36" s="20"/>
      <c r="Y36" s="20"/>
      <c r="Z36" s="20"/>
      <c r="AA36" s="20"/>
      <c r="AB36" s="20"/>
      <c r="AC36" s="20"/>
    </row>
    <row r="37" spans="1:29" ht="15.75" customHeight="1">
      <c r="A37" s="63">
        <v>26</v>
      </c>
      <c r="B37" s="117" t="s">
        <v>103</v>
      </c>
      <c r="C37" s="16">
        <f t="shared" si="6"/>
        <v>30</v>
      </c>
      <c r="D37" s="42">
        <f t="shared" si="7"/>
        <v>3</v>
      </c>
      <c r="E37" s="205"/>
      <c r="F37" s="206"/>
      <c r="G37" s="18"/>
      <c r="H37" s="205"/>
      <c r="I37" s="206"/>
      <c r="J37" s="18"/>
      <c r="K37" s="205"/>
      <c r="L37" s="206"/>
      <c r="M37" s="18"/>
      <c r="N37" s="205"/>
      <c r="O37" s="206"/>
      <c r="P37" s="18"/>
      <c r="Q37" s="205"/>
      <c r="R37" s="206"/>
      <c r="S37" s="18"/>
      <c r="T37" s="205">
        <v>30</v>
      </c>
      <c r="U37" s="206"/>
      <c r="V37" s="112">
        <v>3</v>
      </c>
      <c r="W37" s="101"/>
      <c r="X37" s="20"/>
      <c r="Y37" s="20"/>
      <c r="Z37" s="20"/>
      <c r="AA37" s="20"/>
      <c r="AB37" s="20"/>
      <c r="AC37" s="20"/>
    </row>
    <row r="38" spans="1:29">
      <c r="A38" s="63">
        <v>27</v>
      </c>
      <c r="B38" s="113" t="s">
        <v>20</v>
      </c>
      <c r="C38" s="16">
        <f t="shared" si="6"/>
        <v>45</v>
      </c>
      <c r="D38" s="42">
        <f t="shared" si="7"/>
        <v>5</v>
      </c>
      <c r="E38" s="205"/>
      <c r="F38" s="206"/>
      <c r="G38" s="18"/>
      <c r="H38" s="205"/>
      <c r="I38" s="206"/>
      <c r="J38" s="18"/>
      <c r="K38" s="205"/>
      <c r="L38" s="206"/>
      <c r="M38" s="18"/>
      <c r="N38" s="205"/>
      <c r="O38" s="206"/>
      <c r="P38" s="18"/>
      <c r="Q38" s="205"/>
      <c r="R38" s="206"/>
      <c r="S38" s="18"/>
      <c r="T38" s="205">
        <v>15</v>
      </c>
      <c r="U38" s="206">
        <v>30</v>
      </c>
      <c r="V38" s="112">
        <v>5</v>
      </c>
      <c r="W38" s="101"/>
      <c r="X38" s="20"/>
      <c r="Y38" s="20"/>
      <c r="Z38" s="20"/>
      <c r="AA38" s="20"/>
      <c r="AB38" s="20"/>
      <c r="AC38" s="20"/>
    </row>
    <row r="39" spans="1:29" ht="14.4" thickBot="1">
      <c r="A39" s="63">
        <v>28</v>
      </c>
      <c r="B39" s="13" t="s">
        <v>15</v>
      </c>
      <c r="C39" s="16">
        <f t="shared" si="6"/>
        <v>45</v>
      </c>
      <c r="D39" s="42">
        <f t="shared" si="7"/>
        <v>5</v>
      </c>
      <c r="E39" s="205"/>
      <c r="F39" s="206"/>
      <c r="G39" s="18"/>
      <c r="H39" s="205"/>
      <c r="I39" s="206"/>
      <c r="J39" s="18"/>
      <c r="K39" s="205"/>
      <c r="L39" s="206"/>
      <c r="M39" s="18"/>
      <c r="N39" s="205"/>
      <c r="O39" s="206"/>
      <c r="P39" s="18"/>
      <c r="Q39" s="205">
        <v>15</v>
      </c>
      <c r="R39" s="206">
        <v>30</v>
      </c>
      <c r="S39" s="18">
        <v>5</v>
      </c>
      <c r="T39" s="205"/>
      <c r="U39" s="206"/>
      <c r="V39" s="112"/>
    </row>
    <row r="40" spans="1:29" ht="16.2" thickBot="1">
      <c r="A40" s="63">
        <v>29</v>
      </c>
      <c r="B40" s="29" t="s">
        <v>53</v>
      </c>
      <c r="C40" s="16">
        <f>SUM(E40:V40)-G40-J40-M40-P40-S40-V40</f>
        <v>45</v>
      </c>
      <c r="D40" s="42">
        <f>G40+J40+M40+P40+S40+V40</f>
        <v>5</v>
      </c>
      <c r="E40" s="205"/>
      <c r="F40" s="206"/>
      <c r="G40" s="18"/>
      <c r="H40" s="205"/>
      <c r="I40" s="206"/>
      <c r="J40" s="18"/>
      <c r="K40" s="205"/>
      <c r="L40" s="206"/>
      <c r="M40" s="18"/>
      <c r="N40" s="205"/>
      <c r="O40" s="206"/>
      <c r="P40" s="18"/>
      <c r="Q40" s="205">
        <v>15</v>
      </c>
      <c r="R40" s="206">
        <v>30</v>
      </c>
      <c r="S40" s="18">
        <v>5</v>
      </c>
      <c r="T40" s="205"/>
      <c r="U40" s="206"/>
      <c r="V40" s="112"/>
      <c r="W40" s="300" t="s">
        <v>97</v>
      </c>
      <c r="X40" s="301"/>
      <c r="Y40" s="301"/>
      <c r="Z40" s="301"/>
      <c r="AA40" s="301"/>
      <c r="AB40" s="301"/>
      <c r="AC40" s="302"/>
    </row>
    <row r="41" spans="1:29" ht="16.2" thickBot="1">
      <c r="A41" s="63">
        <v>30</v>
      </c>
      <c r="B41" s="13" t="s">
        <v>29</v>
      </c>
      <c r="C41" s="16">
        <f>SUM(E41:V41)-G41-J41-M41-P41-S41-V41</f>
        <v>15</v>
      </c>
      <c r="D41" s="42">
        <f>G41+J41+M41+P41+S41+V41</f>
        <v>2</v>
      </c>
      <c r="E41" s="205"/>
      <c r="F41" s="206"/>
      <c r="G41" s="18"/>
      <c r="H41" s="205"/>
      <c r="I41" s="206"/>
      <c r="J41" s="18"/>
      <c r="K41" s="205"/>
      <c r="L41" s="206"/>
      <c r="M41" s="18"/>
      <c r="N41" s="205"/>
      <c r="O41" s="206"/>
      <c r="P41" s="18"/>
      <c r="Q41" s="205"/>
      <c r="R41" s="206"/>
      <c r="S41" s="18"/>
      <c r="T41" s="205">
        <v>15</v>
      </c>
      <c r="U41" s="206"/>
      <c r="V41" s="112">
        <v>2</v>
      </c>
      <c r="W41" s="303" t="s">
        <v>75</v>
      </c>
      <c r="X41" s="304"/>
      <c r="Y41" s="304"/>
      <c r="Z41" s="304"/>
      <c r="AA41" s="304"/>
      <c r="AB41" s="304"/>
      <c r="AC41" s="305"/>
    </row>
    <row r="42" spans="1:29">
      <c r="A42" s="63">
        <v>31</v>
      </c>
      <c r="B42" s="13" t="s">
        <v>118</v>
      </c>
      <c r="C42" s="16">
        <v>15</v>
      </c>
      <c r="D42" s="53">
        <v>2</v>
      </c>
      <c r="E42" s="215"/>
      <c r="F42" s="216"/>
      <c r="G42" s="56"/>
      <c r="H42" s="215"/>
      <c r="I42" s="216"/>
      <c r="J42" s="56"/>
      <c r="K42" s="215"/>
      <c r="L42" s="216"/>
      <c r="M42" s="56"/>
      <c r="N42" s="215"/>
      <c r="O42" s="216"/>
      <c r="P42" s="56"/>
      <c r="Q42" s="215"/>
      <c r="R42" s="216">
        <v>15</v>
      </c>
      <c r="S42" s="56">
        <v>2</v>
      </c>
      <c r="T42" s="215"/>
      <c r="U42" s="216"/>
      <c r="V42" s="252"/>
      <c r="W42" s="149" t="s">
        <v>79</v>
      </c>
      <c r="X42" s="297" t="s">
        <v>70</v>
      </c>
      <c r="Y42" s="298"/>
      <c r="Z42" s="298"/>
      <c r="AA42" s="298"/>
      <c r="AB42" s="298"/>
      <c r="AC42" s="299"/>
    </row>
    <row r="43" spans="1:29" s="21" customFormat="1" ht="15" customHeight="1">
      <c r="A43" s="63">
        <v>32</v>
      </c>
      <c r="B43" s="72" t="s">
        <v>8</v>
      </c>
      <c r="C43" s="273">
        <f t="shared" si="6"/>
        <v>60</v>
      </c>
      <c r="D43" s="187">
        <f t="shared" si="7"/>
        <v>10</v>
      </c>
      <c r="E43" s="228"/>
      <c r="F43" s="229"/>
      <c r="G43" s="76"/>
      <c r="H43" s="228"/>
      <c r="I43" s="229"/>
      <c r="J43" s="76"/>
      <c r="K43" s="228"/>
      <c r="L43" s="229"/>
      <c r="M43" s="76"/>
      <c r="N43" s="228"/>
      <c r="O43" s="229"/>
      <c r="P43" s="76"/>
      <c r="Q43" s="261"/>
      <c r="R43" s="259">
        <v>30</v>
      </c>
      <c r="S43" s="260">
        <v>5</v>
      </c>
      <c r="T43" s="261"/>
      <c r="U43" s="259">
        <v>30</v>
      </c>
      <c r="V43" s="262">
        <v>5</v>
      </c>
      <c r="W43" s="150" t="s">
        <v>80</v>
      </c>
      <c r="X43" s="333" t="s">
        <v>59</v>
      </c>
      <c r="Y43" s="334"/>
      <c r="Z43" s="334"/>
      <c r="AA43" s="334"/>
      <c r="AB43" s="334"/>
      <c r="AC43" s="335"/>
    </row>
    <row r="44" spans="1:29" s="21" customFormat="1" ht="15" customHeight="1" thickBot="1">
      <c r="A44" s="153">
        <v>33</v>
      </c>
      <c r="B44" s="159" t="s">
        <v>74</v>
      </c>
      <c r="C44" s="78"/>
      <c r="D44" s="179">
        <f t="shared" si="7"/>
        <v>6</v>
      </c>
      <c r="E44" s="230"/>
      <c r="F44" s="231"/>
      <c r="G44" s="181"/>
      <c r="H44" s="230"/>
      <c r="I44" s="231"/>
      <c r="J44" s="181"/>
      <c r="K44" s="230"/>
      <c r="L44" s="231"/>
      <c r="M44" s="181"/>
      <c r="N44" s="230"/>
      <c r="O44" s="231"/>
      <c r="P44" s="181">
        <v>6</v>
      </c>
      <c r="Q44" s="230"/>
      <c r="R44" s="231"/>
      <c r="S44" s="181"/>
      <c r="T44" s="230"/>
      <c r="U44" s="231"/>
      <c r="V44" s="181"/>
      <c r="W44" s="151" t="s">
        <v>81</v>
      </c>
      <c r="X44" s="327" t="s">
        <v>69</v>
      </c>
      <c r="Y44" s="328"/>
      <c r="Z44" s="328"/>
      <c r="AA44" s="328"/>
      <c r="AB44" s="328"/>
      <c r="AC44" s="329"/>
    </row>
    <row r="45" spans="1:29" ht="16.2" thickBot="1">
      <c r="A45" s="308" t="s">
        <v>48</v>
      </c>
      <c r="B45" s="309"/>
      <c r="C45" s="19">
        <f>SUM(C46:C54)</f>
        <v>270</v>
      </c>
      <c r="D45" s="125">
        <f>SUM(D46:D54)</f>
        <v>30</v>
      </c>
      <c r="E45" s="19">
        <f>SUM(E46:E54)</f>
        <v>0</v>
      </c>
      <c r="F45" s="19">
        <f t="shared" ref="F45:V45" si="8">SUM(F46:F54)</f>
        <v>0</v>
      </c>
      <c r="G45" s="19">
        <f t="shared" si="8"/>
        <v>0</v>
      </c>
      <c r="H45" s="19">
        <f t="shared" si="8"/>
        <v>0</v>
      </c>
      <c r="I45" s="19">
        <f t="shared" si="8"/>
        <v>0</v>
      </c>
      <c r="J45" s="19">
        <f t="shared" si="8"/>
        <v>0</v>
      </c>
      <c r="K45" s="19">
        <f t="shared" si="8"/>
        <v>0</v>
      </c>
      <c r="L45" s="19">
        <f t="shared" si="8"/>
        <v>0</v>
      </c>
      <c r="M45" s="19">
        <f t="shared" si="8"/>
        <v>0</v>
      </c>
      <c r="N45" s="19">
        <f t="shared" si="8"/>
        <v>30</v>
      </c>
      <c r="O45" s="19">
        <f t="shared" si="8"/>
        <v>0</v>
      </c>
      <c r="P45" s="19">
        <f t="shared" si="8"/>
        <v>4</v>
      </c>
      <c r="Q45" s="19">
        <f t="shared" si="8"/>
        <v>90</v>
      </c>
      <c r="R45" s="19">
        <f t="shared" si="8"/>
        <v>60</v>
      </c>
      <c r="S45" s="19">
        <f t="shared" si="8"/>
        <v>16</v>
      </c>
      <c r="T45" s="19">
        <f t="shared" si="8"/>
        <v>60</v>
      </c>
      <c r="U45" s="19">
        <f t="shared" si="8"/>
        <v>30</v>
      </c>
      <c r="V45" s="204">
        <f t="shared" si="8"/>
        <v>10</v>
      </c>
      <c r="W45" s="310" t="s">
        <v>112</v>
      </c>
      <c r="X45" s="311"/>
      <c r="Y45" s="311"/>
      <c r="Z45" s="311"/>
      <c r="AA45" s="311"/>
      <c r="AB45" s="311"/>
      <c r="AC45" s="312"/>
    </row>
    <row r="46" spans="1:29" ht="16.5" customHeight="1">
      <c r="A46" s="153">
        <v>34</v>
      </c>
      <c r="B46" s="155" t="s">
        <v>37</v>
      </c>
      <c r="C46" s="65">
        <f t="shared" ref="C46:C54" si="9">SUM(E46:V46)-G46-J46-M46-P46-S46-V46</f>
        <v>60</v>
      </c>
      <c r="D46" s="42">
        <f t="shared" ref="D46:D54" si="10">G46+J46+M46+P46+S46+V46</f>
        <v>6</v>
      </c>
      <c r="E46" s="232"/>
      <c r="F46" s="233"/>
      <c r="G46" s="81"/>
      <c r="H46" s="223"/>
      <c r="I46" s="224"/>
      <c r="J46" s="81"/>
      <c r="K46" s="223"/>
      <c r="L46" s="224"/>
      <c r="M46" s="81"/>
      <c r="N46" s="234"/>
      <c r="O46" s="235"/>
      <c r="P46" s="225"/>
      <c r="Q46" s="234">
        <v>30</v>
      </c>
      <c r="R46" s="235">
        <v>30</v>
      </c>
      <c r="S46" s="225">
        <v>6</v>
      </c>
      <c r="T46" s="223"/>
      <c r="U46" s="224"/>
      <c r="V46" s="236"/>
      <c r="W46" s="149" t="s">
        <v>79</v>
      </c>
      <c r="X46" s="297" t="s">
        <v>101</v>
      </c>
      <c r="Y46" s="298"/>
      <c r="Z46" s="298"/>
      <c r="AA46" s="298"/>
      <c r="AB46" s="298"/>
      <c r="AC46" s="299"/>
    </row>
    <row r="47" spans="1:29" ht="15" customHeight="1">
      <c r="A47" s="153">
        <v>35</v>
      </c>
      <c r="B47" s="88" t="s">
        <v>38</v>
      </c>
      <c r="C47" s="65">
        <f t="shared" si="9"/>
        <v>60</v>
      </c>
      <c r="D47" s="42">
        <f t="shared" si="10"/>
        <v>6</v>
      </c>
      <c r="E47" s="237"/>
      <c r="F47" s="238"/>
      <c r="G47" s="18"/>
      <c r="H47" s="205"/>
      <c r="I47" s="206"/>
      <c r="J47" s="18"/>
      <c r="K47" s="205"/>
      <c r="L47" s="206"/>
      <c r="M47" s="18"/>
      <c r="N47" s="205"/>
      <c r="O47" s="206"/>
      <c r="P47" s="18"/>
      <c r="Q47" s="205">
        <v>30</v>
      </c>
      <c r="R47" s="206">
        <v>30</v>
      </c>
      <c r="S47" s="18">
        <v>6</v>
      </c>
      <c r="T47" s="205"/>
      <c r="U47" s="206"/>
      <c r="V47" s="111"/>
      <c r="W47" s="150" t="s">
        <v>80</v>
      </c>
      <c r="X47" s="333" t="s">
        <v>102</v>
      </c>
      <c r="Y47" s="334"/>
      <c r="Z47" s="334"/>
      <c r="AA47" s="334"/>
      <c r="AB47" s="334"/>
      <c r="AC47" s="335"/>
    </row>
    <row r="48" spans="1:29" ht="14.4" thickBot="1">
      <c r="A48" s="153">
        <v>36</v>
      </c>
      <c r="B48" s="156" t="s">
        <v>39</v>
      </c>
      <c r="C48" s="65">
        <f t="shared" si="9"/>
        <v>60</v>
      </c>
      <c r="D48" s="42">
        <f t="shared" si="10"/>
        <v>6</v>
      </c>
      <c r="E48" s="237"/>
      <c r="F48" s="238"/>
      <c r="G48" s="18"/>
      <c r="H48" s="205"/>
      <c r="I48" s="206"/>
      <c r="J48" s="18"/>
      <c r="K48" s="205"/>
      <c r="L48" s="206"/>
      <c r="M48" s="18"/>
      <c r="N48" s="205"/>
      <c r="O48" s="206"/>
      <c r="P48" s="18"/>
      <c r="Q48" s="205"/>
      <c r="R48" s="206"/>
      <c r="S48" s="18"/>
      <c r="T48" s="205">
        <v>30</v>
      </c>
      <c r="U48" s="206">
        <v>30</v>
      </c>
      <c r="V48" s="111">
        <v>6</v>
      </c>
      <c r="W48" s="151" t="s">
        <v>81</v>
      </c>
      <c r="X48" s="327" t="s">
        <v>100</v>
      </c>
      <c r="Y48" s="328"/>
      <c r="Z48" s="328"/>
      <c r="AA48" s="328"/>
      <c r="AB48" s="328"/>
      <c r="AC48" s="329"/>
    </row>
    <row r="49" spans="1:29" ht="16.2" thickBot="1">
      <c r="A49" s="153">
        <v>37</v>
      </c>
      <c r="B49" s="157" t="s">
        <v>32</v>
      </c>
      <c r="C49" s="65">
        <f t="shared" si="9"/>
        <v>15</v>
      </c>
      <c r="D49" s="42">
        <f t="shared" si="10"/>
        <v>2</v>
      </c>
      <c r="E49" s="237"/>
      <c r="F49" s="238"/>
      <c r="G49" s="89"/>
      <c r="H49" s="237"/>
      <c r="I49" s="238"/>
      <c r="J49" s="89"/>
      <c r="K49" s="237"/>
      <c r="L49" s="238"/>
      <c r="M49" s="89"/>
      <c r="N49" s="237">
        <v>15</v>
      </c>
      <c r="O49" s="238"/>
      <c r="P49" s="89">
        <v>2</v>
      </c>
      <c r="Q49" s="237"/>
      <c r="R49" s="238"/>
      <c r="S49" s="89"/>
      <c r="T49" s="205"/>
      <c r="U49" s="206"/>
      <c r="V49" s="111"/>
      <c r="W49" s="310" t="s">
        <v>113</v>
      </c>
      <c r="X49" s="311"/>
      <c r="Y49" s="311"/>
      <c r="Z49" s="311"/>
      <c r="AA49" s="311"/>
      <c r="AB49" s="311"/>
      <c r="AC49" s="312"/>
    </row>
    <row r="50" spans="1:29">
      <c r="A50" s="153">
        <v>38</v>
      </c>
      <c r="B50" s="157" t="s">
        <v>33</v>
      </c>
      <c r="C50" s="65">
        <f t="shared" si="9"/>
        <v>15</v>
      </c>
      <c r="D50" s="42">
        <f t="shared" si="10"/>
        <v>2</v>
      </c>
      <c r="E50" s="237"/>
      <c r="F50" s="238"/>
      <c r="G50" s="89"/>
      <c r="H50" s="237"/>
      <c r="I50" s="238"/>
      <c r="J50" s="89"/>
      <c r="K50" s="237"/>
      <c r="L50" s="238"/>
      <c r="M50" s="89"/>
      <c r="N50" s="237">
        <v>15</v>
      </c>
      <c r="O50" s="238"/>
      <c r="P50" s="89">
        <v>2</v>
      </c>
      <c r="Q50" s="237"/>
      <c r="R50" s="238"/>
      <c r="S50" s="89"/>
      <c r="T50" s="237"/>
      <c r="U50" s="238"/>
      <c r="V50" s="111"/>
      <c r="W50" s="149" t="s">
        <v>79</v>
      </c>
      <c r="X50" s="297" t="s">
        <v>95</v>
      </c>
      <c r="Y50" s="298"/>
      <c r="Z50" s="298"/>
      <c r="AA50" s="298"/>
      <c r="AB50" s="298"/>
      <c r="AC50" s="299"/>
    </row>
    <row r="51" spans="1:29">
      <c r="A51" s="153">
        <v>39</v>
      </c>
      <c r="B51" s="157" t="s">
        <v>34</v>
      </c>
      <c r="C51" s="65">
        <f t="shared" si="9"/>
        <v>15</v>
      </c>
      <c r="D51" s="42">
        <f t="shared" si="10"/>
        <v>2</v>
      </c>
      <c r="E51" s="237"/>
      <c r="F51" s="238"/>
      <c r="G51" s="89"/>
      <c r="H51" s="237"/>
      <c r="I51" s="238"/>
      <c r="J51" s="89"/>
      <c r="K51" s="237"/>
      <c r="L51" s="238"/>
      <c r="M51" s="89"/>
      <c r="N51" s="205"/>
      <c r="O51" s="238"/>
      <c r="P51" s="89"/>
      <c r="Q51" s="205">
        <v>15</v>
      </c>
      <c r="R51" s="238"/>
      <c r="S51" s="89">
        <v>2</v>
      </c>
      <c r="T51" s="237"/>
      <c r="U51" s="238"/>
      <c r="V51" s="111"/>
      <c r="W51" s="150" t="s">
        <v>80</v>
      </c>
      <c r="X51" s="333" t="s">
        <v>94</v>
      </c>
      <c r="Y51" s="334"/>
      <c r="Z51" s="334"/>
      <c r="AA51" s="334"/>
      <c r="AB51" s="334"/>
      <c r="AC51" s="335"/>
    </row>
    <row r="52" spans="1:29" ht="14.4" thickBot="1">
      <c r="A52" s="153">
        <v>40</v>
      </c>
      <c r="B52" s="157" t="s">
        <v>35</v>
      </c>
      <c r="C52" s="65">
        <f t="shared" si="9"/>
        <v>15</v>
      </c>
      <c r="D52" s="42">
        <f t="shared" si="10"/>
        <v>2</v>
      </c>
      <c r="E52" s="33"/>
      <c r="F52" s="34"/>
      <c r="G52" s="35"/>
      <c r="H52" s="33"/>
      <c r="I52" s="34"/>
      <c r="J52" s="35"/>
      <c r="K52" s="33"/>
      <c r="L52" s="34"/>
      <c r="M52" s="35"/>
      <c r="N52" s="215"/>
      <c r="O52" s="34"/>
      <c r="P52" s="35"/>
      <c r="Q52" s="215">
        <v>15</v>
      </c>
      <c r="R52" s="34"/>
      <c r="S52" s="35">
        <v>2</v>
      </c>
      <c r="T52" s="237"/>
      <c r="U52" s="238"/>
      <c r="V52" s="111"/>
      <c r="W52" s="151" t="s">
        <v>81</v>
      </c>
      <c r="X52" s="327" t="s">
        <v>96</v>
      </c>
      <c r="Y52" s="328"/>
      <c r="Z52" s="328"/>
      <c r="AA52" s="328"/>
      <c r="AB52" s="328"/>
      <c r="AC52" s="329"/>
    </row>
    <row r="53" spans="1:29" ht="16.2" thickBot="1">
      <c r="A53" s="269">
        <v>41</v>
      </c>
      <c r="B53" s="157" t="s">
        <v>36</v>
      </c>
      <c r="C53" s="65">
        <f t="shared" si="9"/>
        <v>15</v>
      </c>
      <c r="D53" s="42">
        <f t="shared" si="10"/>
        <v>2</v>
      </c>
      <c r="E53" s="33"/>
      <c r="F53" s="34"/>
      <c r="G53" s="35"/>
      <c r="H53" s="33"/>
      <c r="I53" s="34"/>
      <c r="J53" s="35"/>
      <c r="K53" s="33"/>
      <c r="L53" s="34"/>
      <c r="M53" s="35"/>
      <c r="N53" s="215"/>
      <c r="O53" s="34"/>
      <c r="P53" s="35"/>
      <c r="Q53" s="215"/>
      <c r="R53" s="34"/>
      <c r="S53" s="35"/>
      <c r="T53" s="237">
        <v>15</v>
      </c>
      <c r="U53" s="238"/>
      <c r="V53" s="111">
        <v>2</v>
      </c>
      <c r="W53" s="303" t="s">
        <v>68</v>
      </c>
      <c r="X53" s="304"/>
      <c r="Y53" s="304"/>
      <c r="Z53" s="304"/>
      <c r="AA53" s="304"/>
      <c r="AB53" s="304"/>
      <c r="AC53" s="305"/>
    </row>
    <row r="54" spans="1:29" ht="14.4" thickBot="1">
      <c r="A54" s="1">
        <v>42</v>
      </c>
      <c r="B54" s="158" t="s">
        <v>61</v>
      </c>
      <c r="C54" s="65">
        <f t="shared" si="9"/>
        <v>15</v>
      </c>
      <c r="D54" s="42">
        <f t="shared" si="10"/>
        <v>2</v>
      </c>
      <c r="E54" s="33"/>
      <c r="F54" s="34"/>
      <c r="G54" s="35"/>
      <c r="H54" s="33"/>
      <c r="I54" s="34"/>
      <c r="J54" s="35"/>
      <c r="K54" s="33"/>
      <c r="L54" s="34"/>
      <c r="M54" s="35"/>
      <c r="N54" s="215"/>
      <c r="O54" s="34"/>
      <c r="P54" s="35"/>
      <c r="Q54" s="215"/>
      <c r="R54" s="34"/>
      <c r="S54" s="35"/>
      <c r="T54" s="33">
        <v>15</v>
      </c>
      <c r="U54" s="34"/>
      <c r="V54" s="218">
        <v>2</v>
      </c>
      <c r="W54" s="149" t="s">
        <v>79</v>
      </c>
      <c r="X54" s="294" t="s">
        <v>90</v>
      </c>
      <c r="Y54" s="295"/>
      <c r="Z54" s="295"/>
      <c r="AA54" s="295"/>
      <c r="AB54" s="295"/>
      <c r="AC54" s="296"/>
    </row>
    <row r="55" spans="1:29">
      <c r="A55" s="94"/>
      <c r="B55" s="154" t="s">
        <v>98</v>
      </c>
      <c r="C55" s="96">
        <f>C9+C24+C27+C45</f>
        <v>1800</v>
      </c>
      <c r="D55" s="171">
        <f>D9+D24+D27+D45</f>
        <v>192</v>
      </c>
      <c r="E55" s="165">
        <f t="shared" ref="E55:S55" si="11">E9+E24+E27+E45</f>
        <v>135</v>
      </c>
      <c r="F55" s="166">
        <f t="shared" si="11"/>
        <v>165</v>
      </c>
      <c r="G55" s="167">
        <f t="shared" si="11"/>
        <v>32</v>
      </c>
      <c r="H55" s="165">
        <f t="shared" si="11"/>
        <v>150</v>
      </c>
      <c r="I55" s="166">
        <f t="shared" si="11"/>
        <v>195</v>
      </c>
      <c r="J55" s="167">
        <f t="shared" si="11"/>
        <v>32</v>
      </c>
      <c r="K55" s="165">
        <f t="shared" si="11"/>
        <v>120</v>
      </c>
      <c r="L55" s="166">
        <f t="shared" si="11"/>
        <v>240</v>
      </c>
      <c r="M55" s="167">
        <f t="shared" si="11"/>
        <v>32</v>
      </c>
      <c r="N55" s="165">
        <f t="shared" si="11"/>
        <v>105</v>
      </c>
      <c r="O55" s="166">
        <f t="shared" si="11"/>
        <v>150</v>
      </c>
      <c r="P55" s="167">
        <f t="shared" si="11"/>
        <v>33</v>
      </c>
      <c r="Q55" s="165">
        <f t="shared" si="11"/>
        <v>120</v>
      </c>
      <c r="R55" s="166">
        <f t="shared" si="11"/>
        <v>165</v>
      </c>
      <c r="S55" s="167">
        <f t="shared" si="11"/>
        <v>33</v>
      </c>
      <c r="T55" s="165">
        <f>T27+T45</f>
        <v>135</v>
      </c>
      <c r="U55" s="166">
        <f>U9+U24+U27+U45</f>
        <v>120</v>
      </c>
      <c r="V55" s="167">
        <f>V9+V24+V27+V45</f>
        <v>30</v>
      </c>
      <c r="W55" s="174" t="s">
        <v>80</v>
      </c>
      <c r="X55" s="336" t="s">
        <v>92</v>
      </c>
      <c r="Y55" s="337"/>
      <c r="Z55" s="337"/>
      <c r="AA55" s="337"/>
      <c r="AB55" s="337"/>
      <c r="AC55" s="338"/>
    </row>
    <row r="56" spans="1:29" ht="14.4" thickBot="1">
      <c r="A56" s="118"/>
      <c r="B56" s="98" t="s">
        <v>47</v>
      </c>
      <c r="C56" s="99">
        <f>SUM(D56:V56)</f>
        <v>1800</v>
      </c>
      <c r="D56" s="172"/>
      <c r="E56" s="330">
        <f>E55+F55</f>
        <v>300</v>
      </c>
      <c r="F56" s="331"/>
      <c r="G56" s="332"/>
      <c r="H56" s="330">
        <f>H55+I55</f>
        <v>345</v>
      </c>
      <c r="I56" s="331"/>
      <c r="J56" s="332"/>
      <c r="K56" s="330">
        <f>K55+L55</f>
        <v>360</v>
      </c>
      <c r="L56" s="331"/>
      <c r="M56" s="332"/>
      <c r="N56" s="330">
        <f>N55+O55</f>
        <v>255</v>
      </c>
      <c r="O56" s="331"/>
      <c r="P56" s="332"/>
      <c r="Q56" s="330">
        <f>Q55+R55</f>
        <v>285</v>
      </c>
      <c r="R56" s="331"/>
      <c r="S56" s="332"/>
      <c r="T56" s="330">
        <f>T55+U55</f>
        <v>255</v>
      </c>
      <c r="U56" s="331"/>
      <c r="V56" s="332"/>
      <c r="W56" s="175" t="s">
        <v>81</v>
      </c>
      <c r="X56" s="342" t="s">
        <v>91</v>
      </c>
      <c r="Y56" s="343"/>
      <c r="Z56" s="343"/>
      <c r="AA56" s="343"/>
      <c r="AB56" s="343"/>
      <c r="AC56" s="344"/>
    </row>
    <row r="57" spans="1:29" ht="15" customHeight="1" thickBot="1">
      <c r="A57" s="119"/>
      <c r="B57" s="120" t="s">
        <v>104</v>
      </c>
      <c r="C57" s="128">
        <f>D11+D15+D25+D26+D43+D45</f>
        <v>67</v>
      </c>
      <c r="D57" s="173">
        <f>C57/D55</f>
        <v>0.34895833333333331</v>
      </c>
      <c r="E57" s="176"/>
      <c r="F57" s="177"/>
      <c r="G57" s="178"/>
      <c r="H57" s="176"/>
      <c r="I57" s="177"/>
      <c r="J57" s="178"/>
      <c r="K57" s="176"/>
      <c r="L57" s="177"/>
      <c r="M57" s="178"/>
      <c r="N57" s="176"/>
      <c r="O57" s="177"/>
      <c r="P57" s="178"/>
      <c r="Q57" s="176"/>
      <c r="R57" s="177"/>
      <c r="S57" s="178"/>
      <c r="T57" s="176"/>
      <c r="U57" s="177"/>
      <c r="V57" s="178"/>
    </row>
    <row r="58" spans="1:29" ht="15" customHeight="1">
      <c r="A58" s="102"/>
      <c r="B58" s="135"/>
      <c r="C58" s="136"/>
      <c r="D58" s="137"/>
      <c r="E58" s="138"/>
      <c r="F58" s="138"/>
      <c r="G58" s="139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</row>
    <row r="59" spans="1:29" ht="15" customHeight="1" thickBot="1">
      <c r="A59" s="102"/>
      <c r="B59" s="135"/>
      <c r="C59" s="136"/>
      <c r="D59" s="137"/>
      <c r="E59" s="138"/>
      <c r="F59" s="138"/>
      <c r="G59" s="139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</row>
    <row r="60" spans="1:29" ht="15" customHeight="1" thickBot="1">
      <c r="A60" s="321" t="s">
        <v>122</v>
      </c>
      <c r="B60" s="322"/>
      <c r="C60" s="322"/>
      <c r="D60" s="322"/>
      <c r="E60" s="322"/>
      <c r="F60" s="322"/>
      <c r="G60" s="322"/>
      <c r="H60" s="322"/>
      <c r="I60" s="322"/>
      <c r="J60" s="322"/>
      <c r="K60" s="322"/>
      <c r="L60" s="322"/>
      <c r="M60" s="322"/>
      <c r="N60" s="322"/>
      <c r="O60" s="322"/>
      <c r="P60" s="323"/>
      <c r="Q60" s="144"/>
      <c r="R60" s="144"/>
      <c r="S60" s="144"/>
      <c r="T60" s="144"/>
      <c r="U60" s="144"/>
      <c r="V60" s="144"/>
    </row>
    <row r="61" spans="1:29" ht="15" customHeight="1">
      <c r="A61" s="143" t="s">
        <v>0</v>
      </c>
      <c r="B61" s="140" t="s">
        <v>1</v>
      </c>
      <c r="C61" s="141" t="s">
        <v>2</v>
      </c>
      <c r="D61" s="142" t="s">
        <v>9</v>
      </c>
      <c r="E61" s="324">
        <v>1</v>
      </c>
      <c r="F61" s="325"/>
      <c r="G61" s="326"/>
      <c r="H61" s="325">
        <v>2</v>
      </c>
      <c r="I61" s="325"/>
      <c r="J61" s="347"/>
      <c r="K61" s="324">
        <v>3</v>
      </c>
      <c r="L61" s="325"/>
      <c r="M61" s="347"/>
      <c r="N61" s="324">
        <v>4</v>
      </c>
      <c r="O61" s="325"/>
      <c r="P61" s="326"/>
      <c r="Q61" s="20"/>
      <c r="R61" s="20"/>
      <c r="S61" s="20"/>
      <c r="T61" s="20"/>
      <c r="U61" s="20"/>
      <c r="V61" s="20"/>
    </row>
    <row r="62" spans="1:29" ht="15" customHeight="1" thickBot="1">
      <c r="A62" s="129"/>
      <c r="B62" s="130"/>
      <c r="C62" s="132"/>
      <c r="D62" s="133"/>
      <c r="E62" s="33" t="s">
        <v>3</v>
      </c>
      <c r="F62" s="34" t="s">
        <v>4</v>
      </c>
      <c r="G62" s="35" t="s">
        <v>10</v>
      </c>
      <c r="H62" s="26" t="s">
        <v>3</v>
      </c>
      <c r="I62" s="34" t="s">
        <v>4</v>
      </c>
      <c r="J62" s="36" t="s">
        <v>10</v>
      </c>
      <c r="K62" s="33" t="s">
        <v>3</v>
      </c>
      <c r="L62" s="34" t="s">
        <v>4</v>
      </c>
      <c r="M62" s="36" t="s">
        <v>10</v>
      </c>
      <c r="N62" s="33" t="s">
        <v>3</v>
      </c>
      <c r="O62" s="34" t="s">
        <v>4</v>
      </c>
      <c r="P62" s="35" t="s">
        <v>10</v>
      </c>
      <c r="Q62" s="20"/>
      <c r="R62" s="20"/>
      <c r="S62" s="20"/>
      <c r="T62" s="20"/>
      <c r="U62" s="20"/>
      <c r="V62" s="20"/>
    </row>
    <row r="63" spans="1:29" ht="15" customHeight="1" thickBot="1">
      <c r="A63" s="308" t="s">
        <v>44</v>
      </c>
      <c r="B63" s="309"/>
      <c r="C63" s="19">
        <f t="shared" ref="C63:J63" si="12">SUM(C64:C71)</f>
        <v>240</v>
      </c>
      <c r="D63" s="19">
        <f t="shared" si="12"/>
        <v>39</v>
      </c>
      <c r="E63" s="17">
        <f t="shared" si="12"/>
        <v>105</v>
      </c>
      <c r="F63" s="15">
        <f t="shared" si="12"/>
        <v>75</v>
      </c>
      <c r="G63" s="39">
        <f t="shared" si="12"/>
        <v>30</v>
      </c>
      <c r="H63" s="15">
        <f t="shared" si="12"/>
        <v>30</v>
      </c>
      <c r="I63" s="15">
        <f t="shared" si="12"/>
        <v>30</v>
      </c>
      <c r="J63" s="40">
        <f t="shared" si="12"/>
        <v>9</v>
      </c>
      <c r="K63" s="17">
        <f t="shared" ref="K63:P63" si="13">SUM(K64:K71)</f>
        <v>0</v>
      </c>
      <c r="L63" s="15">
        <f t="shared" si="13"/>
        <v>0</v>
      </c>
      <c r="M63" s="40">
        <f t="shared" si="13"/>
        <v>0</v>
      </c>
      <c r="N63" s="17">
        <f t="shared" si="13"/>
        <v>0</v>
      </c>
      <c r="O63" s="15">
        <f t="shared" si="13"/>
        <v>0</v>
      </c>
      <c r="P63" s="39">
        <f t="shared" si="13"/>
        <v>0</v>
      </c>
      <c r="Q63" s="20"/>
      <c r="R63" s="20"/>
      <c r="S63" s="20"/>
      <c r="T63" s="20"/>
      <c r="U63" s="20"/>
      <c r="V63" s="20"/>
      <c r="W63" s="102"/>
      <c r="X63" s="102"/>
      <c r="Y63" s="102"/>
      <c r="Z63" s="102"/>
      <c r="AA63" s="102"/>
    </row>
    <row r="64" spans="1:29" ht="15" customHeight="1">
      <c r="A64" s="41">
        <v>1</v>
      </c>
      <c r="B64" s="14" t="s">
        <v>43</v>
      </c>
      <c r="C64" s="12">
        <f t="shared" ref="C64:C69" si="14">SUM(E64:P64)-G64-J64-M64-P64</f>
        <v>30</v>
      </c>
      <c r="D64" s="42">
        <f t="shared" ref="D64:D69" si="15">G64+J64+M64+P64</f>
        <v>6</v>
      </c>
      <c r="E64" s="6">
        <v>30</v>
      </c>
      <c r="F64" s="2"/>
      <c r="G64" s="18">
        <v>6</v>
      </c>
      <c r="H64" s="11"/>
      <c r="I64" s="2"/>
      <c r="J64" s="7"/>
      <c r="K64" s="6"/>
      <c r="L64" s="2"/>
      <c r="M64" s="7"/>
      <c r="N64" s="6"/>
      <c r="O64" s="2"/>
      <c r="P64" s="3"/>
      <c r="Q64" s="20"/>
      <c r="R64" s="20"/>
      <c r="S64" s="20"/>
      <c r="T64" s="20"/>
      <c r="U64" s="20"/>
      <c r="V64" s="20"/>
      <c r="W64" s="101"/>
      <c r="X64" s="20"/>
      <c r="Y64" s="20"/>
      <c r="Z64" s="20"/>
      <c r="AA64" s="20"/>
      <c r="AB64" s="20"/>
      <c r="AC64" s="20"/>
    </row>
    <row r="65" spans="1:29">
      <c r="A65" s="41">
        <v>2</v>
      </c>
      <c r="B65" s="14" t="s">
        <v>17</v>
      </c>
      <c r="C65" s="12">
        <f t="shared" si="14"/>
        <v>30</v>
      </c>
      <c r="D65" s="42">
        <f t="shared" si="15"/>
        <v>6</v>
      </c>
      <c r="E65" s="6">
        <v>15</v>
      </c>
      <c r="F65" s="10">
        <v>15</v>
      </c>
      <c r="G65" s="44">
        <v>6</v>
      </c>
      <c r="H65" s="10"/>
      <c r="I65" s="27"/>
      <c r="J65" s="45"/>
      <c r="K65" s="9"/>
      <c r="L65" s="27"/>
      <c r="M65" s="45"/>
      <c r="N65" s="9"/>
      <c r="O65" s="27"/>
      <c r="P65" s="43"/>
      <c r="Q65" s="20"/>
      <c r="R65" s="20"/>
      <c r="S65" s="20"/>
      <c r="T65" s="20"/>
      <c r="U65" s="20"/>
      <c r="V65" s="20"/>
      <c r="W65" s="101"/>
      <c r="X65" s="20"/>
      <c r="Y65" s="20"/>
      <c r="Z65" s="20"/>
      <c r="AA65" s="20"/>
      <c r="AB65" s="20"/>
      <c r="AC65" s="20"/>
    </row>
    <row r="66" spans="1:29">
      <c r="A66" s="41">
        <v>3</v>
      </c>
      <c r="B66" s="14" t="s">
        <v>14</v>
      </c>
      <c r="C66" s="12">
        <f t="shared" si="14"/>
        <v>30</v>
      </c>
      <c r="D66" s="42">
        <f t="shared" si="15"/>
        <v>6</v>
      </c>
      <c r="E66" s="9">
        <v>15</v>
      </c>
      <c r="F66" s="27">
        <v>15</v>
      </c>
      <c r="G66" s="44">
        <v>6</v>
      </c>
      <c r="H66" s="10"/>
      <c r="I66" s="27"/>
      <c r="J66" s="45"/>
      <c r="K66" s="6"/>
      <c r="L66" s="2"/>
      <c r="M66" s="7"/>
      <c r="N66" s="6"/>
      <c r="O66" s="2"/>
      <c r="P66" s="3"/>
      <c r="Q66" s="20"/>
      <c r="R66" s="20"/>
      <c r="S66" s="20"/>
      <c r="T66" s="20"/>
      <c r="U66" s="20"/>
      <c r="V66" s="20"/>
      <c r="W66" s="101"/>
      <c r="X66" s="20"/>
      <c r="Y66" s="20"/>
      <c r="Z66" s="20"/>
      <c r="AA66" s="20"/>
      <c r="AB66" s="20"/>
      <c r="AC66" s="20"/>
    </row>
    <row r="67" spans="1:29">
      <c r="A67" s="41">
        <v>4</v>
      </c>
      <c r="B67" s="24" t="s">
        <v>5</v>
      </c>
      <c r="C67" s="12">
        <f t="shared" si="14"/>
        <v>30</v>
      </c>
      <c r="D67" s="42">
        <f t="shared" si="15"/>
        <v>5</v>
      </c>
      <c r="E67" s="6">
        <v>30</v>
      </c>
      <c r="F67" s="50"/>
      <c r="G67" s="18">
        <v>5</v>
      </c>
      <c r="H67" s="48"/>
      <c r="I67" s="50"/>
      <c r="J67" s="51"/>
      <c r="K67" s="47"/>
      <c r="L67" s="50"/>
      <c r="M67" s="51"/>
      <c r="N67" s="47"/>
      <c r="O67" s="50"/>
      <c r="P67" s="52"/>
      <c r="Q67" s="20"/>
      <c r="R67" s="20"/>
      <c r="S67" s="20"/>
      <c r="T67" s="20"/>
      <c r="U67" s="20"/>
      <c r="V67" s="20"/>
      <c r="W67" s="101"/>
      <c r="X67" s="20"/>
      <c r="Y67" s="20"/>
      <c r="Z67" s="20"/>
      <c r="AA67" s="20"/>
      <c r="AB67" s="20"/>
      <c r="AC67" s="20"/>
    </row>
    <row r="68" spans="1:29">
      <c r="A68" s="41">
        <v>5</v>
      </c>
      <c r="B68" s="24" t="s">
        <v>114</v>
      </c>
      <c r="C68" s="12">
        <f t="shared" si="14"/>
        <v>30</v>
      </c>
      <c r="D68" s="42">
        <f t="shared" si="15"/>
        <v>5</v>
      </c>
      <c r="E68" s="6">
        <v>15</v>
      </c>
      <c r="F68" s="10">
        <v>15</v>
      </c>
      <c r="G68" s="44">
        <v>5</v>
      </c>
      <c r="H68" s="10"/>
      <c r="I68" s="27"/>
      <c r="J68" s="45"/>
      <c r="K68" s="9"/>
      <c r="L68" s="27"/>
      <c r="M68" s="45"/>
      <c r="N68" s="9"/>
      <c r="O68" s="27"/>
      <c r="P68" s="43"/>
      <c r="Q68" s="20"/>
      <c r="R68" s="20"/>
      <c r="S68" s="20"/>
      <c r="T68" s="20"/>
      <c r="U68" s="20"/>
      <c r="V68" s="20"/>
      <c r="W68" s="101"/>
      <c r="X68" s="20"/>
      <c r="Y68" s="20"/>
      <c r="Z68" s="20"/>
      <c r="AA68" s="20"/>
      <c r="AB68" s="20"/>
      <c r="AC68" s="20"/>
    </row>
    <row r="69" spans="1:29">
      <c r="A69" s="41">
        <v>6</v>
      </c>
      <c r="B69" s="14" t="s">
        <v>19</v>
      </c>
      <c r="C69" s="12">
        <f t="shared" si="14"/>
        <v>30</v>
      </c>
      <c r="D69" s="42">
        <f t="shared" si="15"/>
        <v>6</v>
      </c>
      <c r="E69" s="6"/>
      <c r="F69" s="2"/>
      <c r="G69" s="18"/>
      <c r="H69" s="6">
        <v>30</v>
      </c>
      <c r="I69" s="2"/>
      <c r="J69" s="18">
        <v>6</v>
      </c>
      <c r="K69" s="6"/>
      <c r="L69" s="2"/>
      <c r="M69" s="7"/>
      <c r="N69" s="6"/>
      <c r="O69" s="2"/>
      <c r="P69" s="3"/>
      <c r="Q69" s="20"/>
      <c r="R69" s="20"/>
      <c r="S69" s="20"/>
      <c r="T69" s="20"/>
      <c r="U69" s="20"/>
      <c r="V69" s="20"/>
      <c r="W69" s="101"/>
      <c r="X69" s="20"/>
      <c r="Y69" s="20"/>
      <c r="Z69" s="20"/>
      <c r="AA69" s="20"/>
      <c r="AB69" s="20"/>
      <c r="AC69" s="20"/>
    </row>
    <row r="70" spans="1:29" ht="14.4" thickBot="1">
      <c r="A70" s="41">
        <v>7</v>
      </c>
      <c r="B70" s="60" t="s">
        <v>31</v>
      </c>
      <c r="C70" s="272">
        <f>SUM(E70:P70)-G70-J70-M70-P70</f>
        <v>60</v>
      </c>
      <c r="D70" s="42">
        <v>5</v>
      </c>
      <c r="E70" s="6"/>
      <c r="F70" s="11">
        <v>30</v>
      </c>
      <c r="G70" s="18">
        <v>2</v>
      </c>
      <c r="H70" s="11"/>
      <c r="I70" s="2">
        <v>30</v>
      </c>
      <c r="J70" s="111">
        <v>3</v>
      </c>
      <c r="K70" s="6"/>
      <c r="L70" s="2"/>
      <c r="M70" s="7"/>
      <c r="N70" s="6"/>
      <c r="O70" s="2"/>
      <c r="P70" s="3"/>
      <c r="Q70" s="20"/>
      <c r="R70" s="20"/>
      <c r="S70" s="20"/>
      <c r="T70" s="20"/>
      <c r="U70" s="20"/>
      <c r="V70" s="20"/>
      <c r="W70" s="101"/>
      <c r="X70" s="20"/>
      <c r="Y70" s="20"/>
      <c r="Z70" s="20"/>
      <c r="AA70" s="20"/>
      <c r="AB70" s="20"/>
      <c r="AC70" s="20"/>
    </row>
    <row r="71" spans="1:29" ht="16.2" thickBot="1">
      <c r="A71" s="41"/>
      <c r="B71" s="29"/>
      <c r="C71" s="188"/>
      <c r="D71" s="42"/>
      <c r="E71" s="6"/>
      <c r="F71" s="11"/>
      <c r="G71" s="18"/>
      <c r="H71" s="11"/>
      <c r="I71" s="2"/>
      <c r="J71" s="111"/>
      <c r="K71" s="6"/>
      <c r="L71" s="2"/>
      <c r="M71" s="7"/>
      <c r="N71" s="6"/>
      <c r="O71" s="2"/>
      <c r="P71" s="7"/>
      <c r="Q71" s="321" t="s">
        <v>97</v>
      </c>
      <c r="R71" s="322"/>
      <c r="S71" s="322"/>
      <c r="T71" s="322"/>
      <c r="U71" s="322"/>
      <c r="V71" s="322"/>
      <c r="W71" s="322"/>
      <c r="X71" s="323"/>
      <c r="Y71" s="20"/>
      <c r="Z71" s="20"/>
      <c r="AA71" s="20"/>
      <c r="AB71" s="20"/>
      <c r="AC71" s="20"/>
    </row>
    <row r="72" spans="1:29" ht="16.5" customHeight="1" thickBot="1">
      <c r="A72" s="313" t="s">
        <v>46</v>
      </c>
      <c r="B72" s="309"/>
      <c r="C72" s="19">
        <f>SUM(C73:C81)</f>
        <v>360</v>
      </c>
      <c r="D72" s="62">
        <f>SUM(D73:D81)</f>
        <v>49</v>
      </c>
      <c r="E72" s="17">
        <f t="shared" ref="E72:G72" si="16">SUM(E73:E81)</f>
        <v>0</v>
      </c>
      <c r="F72" s="8">
        <f t="shared" si="16"/>
        <v>0</v>
      </c>
      <c r="G72" s="38">
        <f t="shared" si="16"/>
        <v>0</v>
      </c>
      <c r="H72" s="15">
        <f t="shared" ref="H72:P72" si="17">SUM(H73:H81)</f>
        <v>75</v>
      </c>
      <c r="I72" s="8">
        <f t="shared" si="17"/>
        <v>105</v>
      </c>
      <c r="J72" s="62">
        <f t="shared" si="17"/>
        <v>22</v>
      </c>
      <c r="K72" s="17">
        <f t="shared" si="17"/>
        <v>15</v>
      </c>
      <c r="L72" s="8">
        <f t="shared" si="17"/>
        <v>45</v>
      </c>
      <c r="M72" s="62">
        <f t="shared" si="17"/>
        <v>10</v>
      </c>
      <c r="N72" s="17">
        <f t="shared" si="17"/>
        <v>60</v>
      </c>
      <c r="O72" s="8">
        <f t="shared" si="17"/>
        <v>60</v>
      </c>
      <c r="P72" s="62">
        <f t="shared" si="17"/>
        <v>17</v>
      </c>
      <c r="Q72" s="339" t="s">
        <v>58</v>
      </c>
      <c r="R72" s="340"/>
      <c r="S72" s="340"/>
      <c r="T72" s="340"/>
      <c r="U72" s="340"/>
      <c r="V72" s="340"/>
      <c r="W72" s="340"/>
      <c r="X72" s="341"/>
      <c r="Y72" s="20"/>
      <c r="Z72" s="20"/>
      <c r="AA72" s="20"/>
      <c r="AB72" s="20"/>
      <c r="AC72" s="20"/>
    </row>
    <row r="73" spans="1:29">
      <c r="A73" s="63">
        <v>8</v>
      </c>
      <c r="B73" s="24" t="s">
        <v>64</v>
      </c>
      <c r="C73" s="12">
        <f t="shared" ref="C73:C81" si="18">SUM(E73:P73)-G73-J73-M73-P73</f>
        <v>45</v>
      </c>
      <c r="D73" s="42">
        <f t="shared" ref="D73:D81" si="19">G73+J73+M73+P73</f>
        <v>5</v>
      </c>
      <c r="E73" s="9"/>
      <c r="F73" s="27"/>
      <c r="G73" s="65"/>
      <c r="H73" s="10">
        <v>30</v>
      </c>
      <c r="I73" s="27">
        <v>15</v>
      </c>
      <c r="J73" s="100">
        <v>5</v>
      </c>
      <c r="K73" s="9"/>
      <c r="L73" s="27"/>
      <c r="M73" s="45"/>
      <c r="N73" s="9"/>
      <c r="O73" s="27"/>
      <c r="P73" s="134"/>
      <c r="Q73" s="152" t="s">
        <v>79</v>
      </c>
      <c r="R73" s="316" t="s">
        <v>76</v>
      </c>
      <c r="S73" s="316"/>
      <c r="T73" s="316"/>
      <c r="U73" s="316"/>
      <c r="V73" s="316"/>
      <c r="W73" s="316"/>
      <c r="X73" s="317"/>
      <c r="Y73" s="20"/>
      <c r="Z73" s="20"/>
      <c r="AA73" s="20"/>
      <c r="AB73" s="20"/>
      <c r="AC73" s="20"/>
    </row>
    <row r="74" spans="1:29">
      <c r="A74" s="63">
        <v>9</v>
      </c>
      <c r="B74" s="24" t="s">
        <v>40</v>
      </c>
      <c r="C74" s="12">
        <f t="shared" si="18"/>
        <v>45</v>
      </c>
      <c r="D74" s="42">
        <f t="shared" si="19"/>
        <v>5</v>
      </c>
      <c r="E74" s="6"/>
      <c r="F74" s="2"/>
      <c r="G74" s="18"/>
      <c r="H74" s="11">
        <v>15</v>
      </c>
      <c r="I74" s="2">
        <v>30</v>
      </c>
      <c r="J74" s="111">
        <v>5</v>
      </c>
      <c r="K74" s="6"/>
      <c r="L74" s="2"/>
      <c r="M74" s="7"/>
      <c r="N74" s="6"/>
      <c r="O74" s="2"/>
      <c r="P74" s="7"/>
      <c r="Q74" s="123" t="s">
        <v>80</v>
      </c>
      <c r="R74" s="314" t="s">
        <v>66</v>
      </c>
      <c r="S74" s="314"/>
      <c r="T74" s="314"/>
      <c r="U74" s="314"/>
      <c r="V74" s="314"/>
      <c r="W74" s="314"/>
      <c r="X74" s="315"/>
      <c r="Y74" s="20"/>
      <c r="Z74" s="20"/>
      <c r="AA74" s="20"/>
      <c r="AB74" s="20"/>
      <c r="AC74" s="20"/>
    </row>
    <row r="75" spans="1:29">
      <c r="A75" s="63">
        <v>10</v>
      </c>
      <c r="B75" s="24" t="s">
        <v>62</v>
      </c>
      <c r="C75" s="12">
        <f t="shared" si="18"/>
        <v>30</v>
      </c>
      <c r="D75" s="42">
        <f t="shared" si="19"/>
        <v>4</v>
      </c>
      <c r="E75" s="68"/>
      <c r="F75" s="69"/>
      <c r="G75" s="70"/>
      <c r="H75" s="11">
        <v>15</v>
      </c>
      <c r="I75" s="2">
        <v>15</v>
      </c>
      <c r="J75" s="111">
        <v>4</v>
      </c>
      <c r="K75" s="6"/>
      <c r="L75" s="2"/>
      <c r="M75" s="7"/>
      <c r="N75" s="6"/>
      <c r="O75" s="2"/>
      <c r="P75" s="7"/>
      <c r="Q75" s="123" t="s">
        <v>81</v>
      </c>
      <c r="R75" s="314" t="s">
        <v>77</v>
      </c>
      <c r="S75" s="314"/>
      <c r="T75" s="314"/>
      <c r="U75" s="314"/>
      <c r="V75" s="314"/>
      <c r="W75" s="314"/>
      <c r="X75" s="315"/>
      <c r="Y75" s="20"/>
      <c r="Z75" s="20"/>
      <c r="AA75" s="20"/>
      <c r="AB75" s="20"/>
      <c r="AC75" s="20"/>
    </row>
    <row r="76" spans="1:29" ht="14.4" thickBot="1">
      <c r="A76" s="63">
        <v>11</v>
      </c>
      <c r="B76" s="24" t="s">
        <v>106</v>
      </c>
      <c r="C76" s="12">
        <f t="shared" si="18"/>
        <v>15</v>
      </c>
      <c r="D76" s="42">
        <f t="shared" si="19"/>
        <v>2</v>
      </c>
      <c r="E76" s="6"/>
      <c r="F76" s="2"/>
      <c r="G76" s="18"/>
      <c r="H76" s="11"/>
      <c r="I76" s="2">
        <v>15</v>
      </c>
      <c r="J76" s="111">
        <v>2</v>
      </c>
      <c r="K76" s="6"/>
      <c r="L76" s="2"/>
      <c r="M76" s="7"/>
      <c r="N76" s="6"/>
      <c r="O76" s="2"/>
      <c r="P76" s="7"/>
      <c r="Q76" s="124" t="s">
        <v>82</v>
      </c>
      <c r="R76" s="318" t="s">
        <v>78</v>
      </c>
      <c r="S76" s="319"/>
      <c r="T76" s="319"/>
      <c r="U76" s="319"/>
      <c r="V76" s="319"/>
      <c r="W76" s="319"/>
      <c r="X76" s="320"/>
      <c r="Y76" s="20"/>
      <c r="Z76" s="20"/>
      <c r="AA76" s="20"/>
      <c r="AB76" s="20"/>
      <c r="AC76" s="20"/>
    </row>
    <row r="77" spans="1:29" ht="17.25" customHeight="1" thickBot="1">
      <c r="A77" s="63">
        <v>12</v>
      </c>
      <c r="B77" s="24" t="s">
        <v>56</v>
      </c>
      <c r="C77" s="12">
        <f t="shared" si="18"/>
        <v>45</v>
      </c>
      <c r="D77" s="42">
        <f t="shared" si="19"/>
        <v>6</v>
      </c>
      <c r="E77" s="6"/>
      <c r="F77" s="2"/>
      <c r="G77" s="18"/>
      <c r="H77" s="11">
        <v>15</v>
      </c>
      <c r="I77" s="2">
        <v>30</v>
      </c>
      <c r="J77" s="111">
        <v>6</v>
      </c>
      <c r="K77" s="6"/>
      <c r="L77" s="2"/>
      <c r="M77" s="7"/>
      <c r="N77" s="6"/>
      <c r="O77" s="2"/>
      <c r="P77" s="7"/>
      <c r="Q77" s="339" t="s">
        <v>42</v>
      </c>
      <c r="R77" s="340"/>
      <c r="S77" s="340"/>
      <c r="T77" s="340"/>
      <c r="U77" s="340"/>
      <c r="V77" s="340"/>
      <c r="W77" s="340"/>
      <c r="X77" s="341"/>
      <c r="Y77" s="20"/>
      <c r="Z77" s="20"/>
      <c r="AA77" s="20"/>
      <c r="AB77" s="20"/>
      <c r="AC77" s="20"/>
    </row>
    <row r="78" spans="1:29">
      <c r="A78" s="63">
        <v>13</v>
      </c>
      <c r="B78" s="24" t="s">
        <v>63</v>
      </c>
      <c r="C78" s="12">
        <f t="shared" si="18"/>
        <v>30</v>
      </c>
      <c r="D78" s="42">
        <f t="shared" si="19"/>
        <v>5</v>
      </c>
      <c r="E78" s="6"/>
      <c r="F78" s="2"/>
      <c r="G78" s="18"/>
      <c r="H78" s="11"/>
      <c r="I78" s="2"/>
      <c r="J78" s="7"/>
      <c r="K78" s="6">
        <v>15</v>
      </c>
      <c r="L78" s="2">
        <v>15</v>
      </c>
      <c r="M78" s="7">
        <v>5</v>
      </c>
      <c r="N78" s="6"/>
      <c r="O78" s="2"/>
      <c r="P78" s="7"/>
      <c r="Q78" s="152" t="s">
        <v>79</v>
      </c>
      <c r="R78" s="316" t="s">
        <v>71</v>
      </c>
      <c r="S78" s="316"/>
      <c r="T78" s="316"/>
      <c r="U78" s="316"/>
      <c r="V78" s="316"/>
      <c r="W78" s="316"/>
      <c r="X78" s="317"/>
      <c r="Y78" s="20"/>
      <c r="Z78" s="20"/>
      <c r="AA78" s="20"/>
      <c r="AB78" s="20"/>
      <c r="AC78" s="20"/>
    </row>
    <row r="79" spans="1:29">
      <c r="A79" s="63">
        <v>14</v>
      </c>
      <c r="B79" s="24" t="s">
        <v>99</v>
      </c>
      <c r="C79" s="12">
        <f t="shared" si="18"/>
        <v>45</v>
      </c>
      <c r="D79" s="42">
        <f t="shared" si="19"/>
        <v>6</v>
      </c>
      <c r="E79" s="6"/>
      <c r="F79" s="2"/>
      <c r="G79" s="18"/>
      <c r="H79" s="11"/>
      <c r="I79" s="2"/>
      <c r="J79" s="7"/>
      <c r="K79" s="6"/>
      <c r="L79" s="2"/>
      <c r="M79" s="7"/>
      <c r="N79" s="6">
        <v>30</v>
      </c>
      <c r="O79" s="2">
        <v>15</v>
      </c>
      <c r="P79" s="7">
        <v>6</v>
      </c>
      <c r="Q79" s="123" t="s">
        <v>80</v>
      </c>
      <c r="R79" s="314" t="s">
        <v>110</v>
      </c>
      <c r="S79" s="314"/>
      <c r="T79" s="314"/>
      <c r="U79" s="314"/>
      <c r="V79" s="314"/>
      <c r="W79" s="314"/>
      <c r="X79" s="315"/>
      <c r="Y79" s="20"/>
      <c r="Z79" s="20"/>
      <c r="AA79" s="20"/>
      <c r="AB79" s="20"/>
      <c r="AC79" s="20"/>
    </row>
    <row r="80" spans="1:29">
      <c r="A80" s="63">
        <v>15</v>
      </c>
      <c r="B80" s="24" t="s">
        <v>65</v>
      </c>
      <c r="C80" s="12">
        <f t="shared" si="18"/>
        <v>45</v>
      </c>
      <c r="D80" s="42">
        <f t="shared" si="19"/>
        <v>6</v>
      </c>
      <c r="E80" s="6"/>
      <c r="F80" s="2"/>
      <c r="G80" s="18"/>
      <c r="H80" s="11"/>
      <c r="I80" s="2"/>
      <c r="J80" s="7"/>
      <c r="K80" s="6"/>
      <c r="L80" s="2"/>
      <c r="M80" s="7"/>
      <c r="N80" s="6">
        <v>30</v>
      </c>
      <c r="O80" s="2">
        <v>15</v>
      </c>
      <c r="P80" s="7">
        <v>6</v>
      </c>
      <c r="Q80" s="123" t="s">
        <v>81</v>
      </c>
      <c r="R80" s="314" t="s">
        <v>109</v>
      </c>
      <c r="S80" s="314"/>
      <c r="T80" s="314"/>
      <c r="U80" s="314"/>
      <c r="V80" s="314"/>
      <c r="W80" s="314"/>
      <c r="X80" s="315"/>
      <c r="Y80" s="20"/>
      <c r="Z80" s="20"/>
      <c r="AA80" s="20"/>
      <c r="AB80" s="20"/>
      <c r="AC80" s="20"/>
    </row>
    <row r="81" spans="1:29" ht="14.4" thickBot="1">
      <c r="A81" s="271">
        <v>16</v>
      </c>
      <c r="B81" s="72" t="s">
        <v>8</v>
      </c>
      <c r="C81" s="12">
        <f t="shared" si="18"/>
        <v>60</v>
      </c>
      <c r="D81" s="42">
        <f t="shared" si="19"/>
        <v>10</v>
      </c>
      <c r="E81" s="74"/>
      <c r="F81" s="75"/>
      <c r="G81" s="76"/>
      <c r="H81" s="103"/>
      <c r="I81" s="104"/>
      <c r="J81" s="105"/>
      <c r="K81" s="74"/>
      <c r="L81" s="75">
        <v>30</v>
      </c>
      <c r="M81" s="77">
        <v>5</v>
      </c>
      <c r="N81" s="106"/>
      <c r="O81" s="104">
        <v>30</v>
      </c>
      <c r="P81" s="105">
        <v>5</v>
      </c>
      <c r="Q81" s="124" t="s">
        <v>82</v>
      </c>
      <c r="R81" s="318" t="s">
        <v>108</v>
      </c>
      <c r="S81" s="319"/>
      <c r="T81" s="319"/>
      <c r="U81" s="319"/>
      <c r="V81" s="319"/>
      <c r="W81" s="319"/>
      <c r="X81" s="320"/>
      <c r="Y81" s="20"/>
      <c r="Z81" s="20"/>
      <c r="AA81" s="20"/>
      <c r="AB81" s="20"/>
      <c r="AC81" s="20"/>
    </row>
    <row r="82" spans="1:29" ht="16.2" thickBot="1">
      <c r="A82" s="308" t="s">
        <v>48</v>
      </c>
      <c r="B82" s="309"/>
      <c r="C82" s="19">
        <f>SUM(C83:C89)</f>
        <v>210</v>
      </c>
      <c r="D82" s="62">
        <f>SUM(D83:D89)</f>
        <v>33</v>
      </c>
      <c r="E82" s="96">
        <f t="shared" ref="E82:J82" si="20">SUM(E83:E89)</f>
        <v>0</v>
      </c>
      <c r="F82" s="96">
        <f t="shared" si="20"/>
        <v>0</v>
      </c>
      <c r="G82" s="96">
        <f t="shared" si="20"/>
        <v>0</v>
      </c>
      <c r="H82" s="19">
        <f t="shared" si="20"/>
        <v>0</v>
      </c>
      <c r="I82" s="19">
        <f t="shared" si="20"/>
        <v>0</v>
      </c>
      <c r="J82" s="19">
        <f t="shared" si="20"/>
        <v>0</v>
      </c>
      <c r="K82" s="19">
        <f t="shared" ref="K82:P82" si="21">SUM(K83:K89)</f>
        <v>60</v>
      </c>
      <c r="L82" s="19">
        <f t="shared" si="21"/>
        <v>60</v>
      </c>
      <c r="M82" s="37">
        <f t="shared" si="21"/>
        <v>20</v>
      </c>
      <c r="N82" s="19">
        <f t="shared" si="21"/>
        <v>45</v>
      </c>
      <c r="O82" s="19">
        <f t="shared" si="21"/>
        <v>45</v>
      </c>
      <c r="P82" s="37">
        <f t="shared" si="21"/>
        <v>13</v>
      </c>
      <c r="Q82" s="339" t="s">
        <v>51</v>
      </c>
      <c r="R82" s="340"/>
      <c r="S82" s="340"/>
      <c r="T82" s="340"/>
      <c r="U82" s="340"/>
      <c r="V82" s="340"/>
      <c r="W82" s="340"/>
      <c r="X82" s="341"/>
      <c r="Y82" s="20"/>
      <c r="Z82" s="20"/>
      <c r="AA82" s="20"/>
      <c r="AB82" s="20"/>
      <c r="AC82" s="20"/>
    </row>
    <row r="83" spans="1:29" ht="16.5" customHeight="1">
      <c r="A83" s="41">
        <v>17</v>
      </c>
      <c r="B83" s="24" t="s">
        <v>37</v>
      </c>
      <c r="C83" s="12">
        <f t="shared" ref="C83:C89" si="22">SUM(E83:P83)-G83-J83-M83-P83</f>
        <v>45</v>
      </c>
      <c r="D83" s="42">
        <f t="shared" ref="D83:D89" si="23">G83+J83+M83+P83</f>
        <v>6</v>
      </c>
      <c r="E83" s="79"/>
      <c r="F83" s="80"/>
      <c r="G83" s="81"/>
      <c r="H83" s="82"/>
      <c r="I83" s="83"/>
      <c r="J83" s="84"/>
      <c r="K83" s="82">
        <v>15</v>
      </c>
      <c r="L83" s="83">
        <v>30</v>
      </c>
      <c r="M83" s="107">
        <v>6</v>
      </c>
      <c r="N83" s="82"/>
      <c r="O83" s="83"/>
      <c r="P83" s="122"/>
      <c r="Q83" s="152" t="s">
        <v>79</v>
      </c>
      <c r="R83" s="316" t="s">
        <v>21</v>
      </c>
      <c r="S83" s="316"/>
      <c r="T83" s="316"/>
      <c r="U83" s="316"/>
      <c r="V83" s="316"/>
      <c r="W83" s="316"/>
      <c r="X83" s="317"/>
      <c r="Y83" s="20"/>
      <c r="Z83" s="20"/>
      <c r="AA83" s="20"/>
      <c r="AB83" s="20"/>
      <c r="AC83" s="20"/>
    </row>
    <row r="84" spans="1:29">
      <c r="A84" s="41">
        <v>18</v>
      </c>
      <c r="B84" s="24" t="s">
        <v>38</v>
      </c>
      <c r="C84" s="12">
        <f t="shared" si="22"/>
        <v>45</v>
      </c>
      <c r="D84" s="42">
        <f t="shared" si="23"/>
        <v>6</v>
      </c>
      <c r="E84" s="66"/>
      <c r="F84" s="67"/>
      <c r="G84" s="18"/>
      <c r="H84" s="6"/>
      <c r="I84" s="2"/>
      <c r="J84" s="3"/>
      <c r="K84" s="6">
        <v>15</v>
      </c>
      <c r="L84" s="2">
        <v>30</v>
      </c>
      <c r="M84" s="7">
        <v>6</v>
      </c>
      <c r="N84" s="6"/>
      <c r="O84" s="2"/>
      <c r="P84" s="7"/>
      <c r="Q84" s="123" t="s">
        <v>80</v>
      </c>
      <c r="R84" s="314" t="s">
        <v>83</v>
      </c>
      <c r="S84" s="314"/>
      <c r="T84" s="314"/>
      <c r="U84" s="314"/>
      <c r="V84" s="314"/>
      <c r="W84" s="314"/>
      <c r="X84" s="315"/>
      <c r="Y84" s="20"/>
      <c r="Z84" s="20"/>
      <c r="AA84" s="20"/>
      <c r="AB84" s="20"/>
      <c r="AC84" s="20"/>
    </row>
    <row r="85" spans="1:29" ht="15.75" customHeight="1">
      <c r="A85" s="41">
        <v>19</v>
      </c>
      <c r="B85" s="24" t="s">
        <v>39</v>
      </c>
      <c r="C85" s="12">
        <f t="shared" si="22"/>
        <v>45</v>
      </c>
      <c r="D85" s="42">
        <f t="shared" si="23"/>
        <v>5</v>
      </c>
      <c r="E85" s="66"/>
      <c r="F85" s="67"/>
      <c r="G85" s="18"/>
      <c r="H85" s="6"/>
      <c r="I85" s="2"/>
      <c r="J85" s="3"/>
      <c r="K85" s="6"/>
      <c r="L85" s="2"/>
      <c r="M85" s="7"/>
      <c r="N85" s="6">
        <v>15</v>
      </c>
      <c r="O85" s="2">
        <v>30</v>
      </c>
      <c r="P85" s="7">
        <v>5</v>
      </c>
      <c r="Q85" s="123" t="s">
        <v>81</v>
      </c>
      <c r="R85" s="314" t="s">
        <v>84</v>
      </c>
      <c r="S85" s="314"/>
      <c r="T85" s="314"/>
      <c r="U85" s="314"/>
      <c r="V85" s="314"/>
      <c r="W85" s="314"/>
      <c r="X85" s="315"/>
      <c r="Y85" s="20"/>
      <c r="Z85" s="20"/>
      <c r="AA85" s="20"/>
      <c r="AB85" s="20"/>
      <c r="AC85" s="20"/>
    </row>
    <row r="86" spans="1:29" ht="14.4" thickBot="1">
      <c r="A86" s="41">
        <v>20</v>
      </c>
      <c r="B86" s="24" t="s">
        <v>73</v>
      </c>
      <c r="C86" s="12">
        <f t="shared" si="22"/>
        <v>30</v>
      </c>
      <c r="D86" s="42">
        <f t="shared" si="23"/>
        <v>5</v>
      </c>
      <c r="E86" s="66"/>
      <c r="F86" s="67"/>
      <c r="G86" s="18"/>
      <c r="H86" s="6"/>
      <c r="I86" s="2"/>
      <c r="J86" s="3"/>
      <c r="K86" s="6"/>
      <c r="L86" s="2"/>
      <c r="M86" s="7"/>
      <c r="N86" s="6">
        <v>15</v>
      </c>
      <c r="O86" s="2">
        <v>15</v>
      </c>
      <c r="P86" s="7">
        <v>5</v>
      </c>
      <c r="Q86" s="124" t="s">
        <v>82</v>
      </c>
      <c r="R86" s="318" t="s">
        <v>85</v>
      </c>
      <c r="S86" s="319"/>
      <c r="T86" s="319"/>
      <c r="U86" s="319"/>
      <c r="V86" s="319"/>
      <c r="W86" s="319"/>
      <c r="X86" s="320"/>
      <c r="Y86" s="20"/>
      <c r="Z86" s="20"/>
      <c r="AA86" s="20"/>
      <c r="AB86" s="20"/>
      <c r="AC86" s="20"/>
    </row>
    <row r="87" spans="1:29" ht="16.2" thickBot="1">
      <c r="A87" s="41">
        <v>21</v>
      </c>
      <c r="B87" s="24" t="s">
        <v>32</v>
      </c>
      <c r="C87" s="12">
        <f t="shared" si="22"/>
        <v>15</v>
      </c>
      <c r="D87" s="42">
        <f t="shared" si="23"/>
        <v>4</v>
      </c>
      <c r="E87" s="66"/>
      <c r="F87" s="67"/>
      <c r="G87" s="89"/>
      <c r="H87" s="66"/>
      <c r="I87" s="67"/>
      <c r="J87" s="90"/>
      <c r="K87" s="66">
        <v>15</v>
      </c>
      <c r="L87" s="67"/>
      <c r="M87" s="108">
        <v>4</v>
      </c>
      <c r="N87" s="6"/>
      <c r="O87" s="67"/>
      <c r="P87" s="108"/>
      <c r="Q87" s="339" t="s">
        <v>57</v>
      </c>
      <c r="R87" s="340"/>
      <c r="S87" s="340"/>
      <c r="T87" s="340"/>
      <c r="U87" s="340"/>
      <c r="V87" s="340"/>
      <c r="W87" s="340"/>
      <c r="X87" s="341"/>
      <c r="Y87" s="20"/>
      <c r="Z87" s="20"/>
      <c r="AA87" s="20"/>
      <c r="AB87" s="20"/>
      <c r="AC87" s="20"/>
    </row>
    <row r="88" spans="1:29">
      <c r="A88" s="41">
        <v>22</v>
      </c>
      <c r="B88" s="24" t="s">
        <v>33</v>
      </c>
      <c r="C88" s="12">
        <f t="shared" si="22"/>
        <v>15</v>
      </c>
      <c r="D88" s="42">
        <f t="shared" si="23"/>
        <v>4</v>
      </c>
      <c r="E88" s="66"/>
      <c r="F88" s="67"/>
      <c r="G88" s="89"/>
      <c r="H88" s="66"/>
      <c r="I88" s="67"/>
      <c r="J88" s="90"/>
      <c r="K88" s="66">
        <v>15</v>
      </c>
      <c r="L88" s="67"/>
      <c r="M88" s="108">
        <v>4</v>
      </c>
      <c r="N88" s="6"/>
      <c r="O88" s="67"/>
      <c r="P88" s="108"/>
      <c r="Q88" s="152" t="s">
        <v>79</v>
      </c>
      <c r="R88" s="316" t="s">
        <v>86</v>
      </c>
      <c r="S88" s="316"/>
      <c r="T88" s="316"/>
      <c r="U88" s="316"/>
      <c r="V88" s="316"/>
      <c r="W88" s="316"/>
      <c r="X88" s="317"/>
      <c r="Y88" s="20"/>
      <c r="Z88" s="20"/>
      <c r="AA88" s="20"/>
      <c r="AB88" s="20"/>
      <c r="AC88" s="20"/>
    </row>
    <row r="89" spans="1:29" ht="14.4" thickBot="1">
      <c r="A89" s="41">
        <v>23</v>
      </c>
      <c r="B89" s="24" t="s">
        <v>34</v>
      </c>
      <c r="C89" s="12">
        <f t="shared" si="22"/>
        <v>15</v>
      </c>
      <c r="D89" s="42">
        <f t="shared" si="23"/>
        <v>3</v>
      </c>
      <c r="E89" s="66"/>
      <c r="F89" s="67"/>
      <c r="G89" s="89"/>
      <c r="H89" s="91"/>
      <c r="I89" s="92"/>
      <c r="J89" s="93"/>
      <c r="K89" s="91"/>
      <c r="L89" s="92"/>
      <c r="M89" s="164"/>
      <c r="N89" s="54">
        <v>15</v>
      </c>
      <c r="O89" s="92"/>
      <c r="P89" s="164">
        <v>3</v>
      </c>
      <c r="Q89" s="123" t="s">
        <v>80</v>
      </c>
      <c r="R89" s="314" t="s">
        <v>72</v>
      </c>
      <c r="S89" s="314"/>
      <c r="T89" s="314"/>
      <c r="U89" s="314"/>
      <c r="V89" s="314"/>
      <c r="W89" s="314"/>
      <c r="X89" s="315"/>
      <c r="Y89" s="20"/>
      <c r="Z89" s="20"/>
      <c r="AA89" s="20"/>
      <c r="AB89" s="20"/>
      <c r="AC89" s="20"/>
    </row>
    <row r="90" spans="1:29">
      <c r="A90" s="94"/>
      <c r="B90" s="95" t="s">
        <v>98</v>
      </c>
      <c r="C90" s="96">
        <f t="shared" ref="C90:P90" si="24">C63+C72+C82</f>
        <v>810</v>
      </c>
      <c r="D90" s="160">
        <f t="shared" si="24"/>
        <v>121</v>
      </c>
      <c r="E90" s="96">
        <f t="shared" si="24"/>
        <v>105</v>
      </c>
      <c r="F90" s="96">
        <f t="shared" si="24"/>
        <v>75</v>
      </c>
      <c r="G90" s="160">
        <f t="shared" si="24"/>
        <v>30</v>
      </c>
      <c r="H90" s="165">
        <f t="shared" si="24"/>
        <v>105</v>
      </c>
      <c r="I90" s="166">
        <f t="shared" si="24"/>
        <v>135</v>
      </c>
      <c r="J90" s="167">
        <f t="shared" si="24"/>
        <v>31</v>
      </c>
      <c r="K90" s="165">
        <f t="shared" si="24"/>
        <v>75</v>
      </c>
      <c r="L90" s="166">
        <f t="shared" si="24"/>
        <v>105</v>
      </c>
      <c r="M90" s="167">
        <f t="shared" si="24"/>
        <v>30</v>
      </c>
      <c r="N90" s="165">
        <f t="shared" si="24"/>
        <v>105</v>
      </c>
      <c r="O90" s="166">
        <f t="shared" si="24"/>
        <v>105</v>
      </c>
      <c r="P90" s="167">
        <f t="shared" si="24"/>
        <v>30</v>
      </c>
      <c r="Q90" s="162" t="s">
        <v>81</v>
      </c>
      <c r="R90" s="314" t="s">
        <v>88</v>
      </c>
      <c r="S90" s="314"/>
      <c r="T90" s="314"/>
      <c r="U90" s="314"/>
      <c r="V90" s="314"/>
      <c r="W90" s="314"/>
      <c r="X90" s="315"/>
      <c r="Y90" s="20"/>
      <c r="Z90" s="20"/>
      <c r="AA90" s="20"/>
      <c r="AB90" s="20"/>
      <c r="AC90" s="20"/>
    </row>
    <row r="91" spans="1:29" ht="15.75" customHeight="1" thickBot="1">
      <c r="A91" s="97"/>
      <c r="B91" s="98" t="s">
        <v>47</v>
      </c>
      <c r="C91" s="345"/>
      <c r="D91" s="346"/>
      <c r="E91" s="330">
        <f>E90+F90</f>
        <v>180</v>
      </c>
      <c r="F91" s="331"/>
      <c r="G91" s="332"/>
      <c r="H91" s="330">
        <f>H90+I90</f>
        <v>240</v>
      </c>
      <c r="I91" s="331"/>
      <c r="J91" s="332"/>
      <c r="K91" s="330">
        <f>K90+L90</f>
        <v>180</v>
      </c>
      <c r="L91" s="331"/>
      <c r="M91" s="332"/>
      <c r="N91" s="330">
        <f>N90+O90</f>
        <v>210</v>
      </c>
      <c r="O91" s="331"/>
      <c r="P91" s="332"/>
      <c r="Q91" s="163" t="s">
        <v>82</v>
      </c>
      <c r="R91" s="318" t="s">
        <v>87</v>
      </c>
      <c r="S91" s="319"/>
      <c r="T91" s="319"/>
      <c r="U91" s="319"/>
      <c r="V91" s="319"/>
      <c r="W91" s="319"/>
      <c r="X91" s="320"/>
      <c r="Y91" s="20"/>
      <c r="Z91" s="20"/>
      <c r="AA91" s="20"/>
      <c r="AB91" s="20"/>
      <c r="AC91" s="20"/>
    </row>
    <row r="92" spans="1:29" ht="14.4" thickBot="1">
      <c r="A92" s="63"/>
      <c r="B92" s="120" t="s">
        <v>105</v>
      </c>
      <c r="C92" s="189">
        <f>D71+D81+D82</f>
        <v>43</v>
      </c>
      <c r="D92" s="190">
        <f>C92/D90</f>
        <v>0.35537190082644626</v>
      </c>
      <c r="E92" s="22"/>
      <c r="F92" s="23"/>
      <c r="G92" s="161"/>
      <c r="H92" s="168"/>
      <c r="I92" s="169"/>
      <c r="J92" s="170"/>
      <c r="K92" s="168"/>
      <c r="L92" s="169"/>
      <c r="M92" s="170"/>
      <c r="N92" s="168"/>
      <c r="O92" s="169"/>
      <c r="P92" s="17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</row>
    <row r="93" spans="1:29">
      <c r="X93" s="20"/>
      <c r="Y93" s="20"/>
      <c r="Z93" s="20"/>
      <c r="AA93" s="20"/>
      <c r="AB93" s="20"/>
      <c r="AC93" s="20"/>
    </row>
    <row r="94" spans="1:29">
      <c r="A94" s="20"/>
      <c r="B94" s="20"/>
      <c r="E94" s="109"/>
      <c r="F94" s="20"/>
      <c r="X94" s="20"/>
      <c r="Y94" s="20"/>
      <c r="Z94" s="20"/>
      <c r="AA94" s="20"/>
      <c r="AB94" s="20"/>
      <c r="AC94" s="20"/>
    </row>
    <row r="95" spans="1:29">
      <c r="A95" s="20"/>
      <c r="B95" s="20"/>
      <c r="C95" s="109"/>
      <c r="D95" s="109"/>
      <c r="E95" s="110"/>
      <c r="F95" s="20"/>
      <c r="X95" s="20"/>
      <c r="Y95" s="20"/>
      <c r="Z95" s="20"/>
      <c r="AA95" s="20"/>
      <c r="AB95" s="20"/>
      <c r="AC95" s="20"/>
    </row>
    <row r="96" spans="1:29">
      <c r="A96" s="20"/>
      <c r="B96" s="20"/>
      <c r="C96" s="110"/>
      <c r="D96" s="110"/>
      <c r="E96" s="110"/>
      <c r="F96" s="20"/>
      <c r="X96" s="20"/>
      <c r="Y96" s="20"/>
      <c r="Z96" s="20"/>
      <c r="AA96" s="20"/>
      <c r="AB96" s="20"/>
      <c r="AC96" s="20"/>
    </row>
    <row r="97" spans="1:29">
      <c r="A97" s="20"/>
      <c r="B97" s="20"/>
      <c r="C97" s="110"/>
      <c r="D97" s="110"/>
      <c r="E97" s="110"/>
      <c r="F97" s="20"/>
      <c r="X97" s="20"/>
      <c r="Y97" s="20"/>
      <c r="Z97" s="20"/>
      <c r="AA97" s="20"/>
      <c r="AB97" s="20"/>
      <c r="AC97" s="20"/>
    </row>
    <row r="98" spans="1:29" ht="15" customHeight="1">
      <c r="A98" s="20"/>
      <c r="B98" s="20"/>
      <c r="C98" s="110"/>
      <c r="D98" s="110"/>
      <c r="E98" s="110"/>
      <c r="F98" s="20"/>
    </row>
    <row r="99" spans="1:29" ht="15" customHeight="1">
      <c r="A99" s="20"/>
      <c r="B99" s="20"/>
      <c r="C99" s="110"/>
      <c r="D99" s="110"/>
      <c r="E99" s="109"/>
      <c r="F99" s="20"/>
    </row>
    <row r="100" spans="1:29">
      <c r="A100" s="20"/>
      <c r="B100" s="20"/>
      <c r="C100" s="109"/>
      <c r="D100" s="109"/>
      <c r="E100" s="110"/>
      <c r="F100" s="20"/>
    </row>
    <row r="101" spans="1:29">
      <c r="A101" s="20"/>
      <c r="B101" s="20"/>
      <c r="C101" s="110"/>
      <c r="D101" s="110"/>
      <c r="E101" s="110"/>
      <c r="F101" s="20"/>
    </row>
    <row r="102" spans="1:29">
      <c r="A102" s="20"/>
      <c r="B102" s="20"/>
      <c r="C102" s="110"/>
      <c r="D102" s="110"/>
      <c r="E102" s="110"/>
      <c r="F102" s="20"/>
    </row>
    <row r="103" spans="1:29">
      <c r="A103" s="20"/>
      <c r="B103" s="20"/>
      <c r="C103" s="110"/>
      <c r="D103" s="110"/>
      <c r="E103" s="110"/>
      <c r="F103" s="20"/>
    </row>
    <row r="104" spans="1:29" ht="15" customHeight="1">
      <c r="A104" s="20"/>
      <c r="B104" s="20"/>
      <c r="C104" s="110"/>
      <c r="D104" s="110"/>
      <c r="E104" s="109"/>
      <c r="F104" s="20"/>
    </row>
    <row r="105" spans="1:29">
      <c r="A105" s="20"/>
      <c r="B105" s="20"/>
      <c r="C105" s="109"/>
      <c r="D105" s="109"/>
      <c r="E105" s="110"/>
      <c r="F105" s="20"/>
    </row>
    <row r="106" spans="1:29">
      <c r="A106" s="20"/>
      <c r="B106" s="20"/>
      <c r="C106" s="110"/>
      <c r="D106" s="110"/>
      <c r="E106" s="110"/>
      <c r="F106" s="20"/>
    </row>
    <row r="107" spans="1:29">
      <c r="A107" s="20"/>
      <c r="B107" s="20"/>
      <c r="C107" s="110"/>
      <c r="D107" s="110"/>
      <c r="E107" s="110"/>
      <c r="F107" s="20"/>
    </row>
    <row r="108" spans="1:29">
      <c r="A108" s="20"/>
      <c r="B108" s="20"/>
      <c r="C108" s="110"/>
      <c r="D108" s="110"/>
      <c r="E108" s="110"/>
      <c r="F108" s="20"/>
    </row>
    <row r="109" spans="1:29" ht="15" customHeight="1">
      <c r="A109" s="20"/>
      <c r="B109" s="20"/>
      <c r="C109" s="110"/>
      <c r="D109" s="110"/>
      <c r="E109" s="109"/>
      <c r="F109" s="20"/>
    </row>
    <row r="110" spans="1:29">
      <c r="A110" s="20"/>
      <c r="B110" s="20"/>
      <c r="C110" s="109"/>
      <c r="D110" s="109"/>
      <c r="E110" s="110"/>
      <c r="F110" s="20"/>
    </row>
    <row r="111" spans="1:29">
      <c r="A111" s="20"/>
      <c r="B111" s="20"/>
      <c r="C111" s="110"/>
      <c r="D111" s="110"/>
      <c r="E111" s="110"/>
      <c r="F111" s="20"/>
    </row>
    <row r="112" spans="1:29">
      <c r="A112" s="20"/>
      <c r="B112" s="20"/>
      <c r="C112" s="110"/>
      <c r="D112" s="110"/>
      <c r="E112" s="110"/>
      <c r="F112" s="20"/>
    </row>
    <row r="113" spans="1:6">
      <c r="A113" s="20"/>
      <c r="B113" s="20"/>
      <c r="C113" s="110"/>
      <c r="D113" s="110"/>
      <c r="E113" s="110"/>
      <c r="F113" s="20"/>
    </row>
    <row r="114" spans="1:6" ht="15" customHeight="1">
      <c r="A114" s="20"/>
      <c r="B114" s="20"/>
      <c r="C114" s="110"/>
      <c r="D114" s="110"/>
    </row>
  </sheetData>
  <mergeCells count="75">
    <mergeCell ref="C91:D91"/>
    <mergeCell ref="K91:M91"/>
    <mergeCell ref="E61:G61"/>
    <mergeCell ref="H61:J61"/>
    <mergeCell ref="K61:M61"/>
    <mergeCell ref="E91:G91"/>
    <mergeCell ref="H91:J91"/>
    <mergeCell ref="R91:X91"/>
    <mergeCell ref="R88:X88"/>
    <mergeCell ref="Q87:X87"/>
    <mergeCell ref="N91:P91"/>
    <mergeCell ref="X42:AC42"/>
    <mergeCell ref="W45:AC45"/>
    <mergeCell ref="X44:AC44"/>
    <mergeCell ref="R79:X79"/>
    <mergeCell ref="X56:AC56"/>
    <mergeCell ref="X47:AC47"/>
    <mergeCell ref="X43:AC43"/>
    <mergeCell ref="X48:AC48"/>
    <mergeCell ref="R90:X90"/>
    <mergeCell ref="R78:X78"/>
    <mergeCell ref="Q82:X82"/>
    <mergeCell ref="Q77:X77"/>
    <mergeCell ref="A72:B72"/>
    <mergeCell ref="X50:AC50"/>
    <mergeCell ref="A60:P60"/>
    <mergeCell ref="N61:P61"/>
    <mergeCell ref="A63:B63"/>
    <mergeCell ref="X52:AC52"/>
    <mergeCell ref="T56:V56"/>
    <mergeCell ref="X51:AC51"/>
    <mergeCell ref="X55:AC55"/>
    <mergeCell ref="H56:J56"/>
    <mergeCell ref="K56:M56"/>
    <mergeCell ref="N56:P56"/>
    <mergeCell ref="Q72:X72"/>
    <mergeCell ref="Q71:X71"/>
    <mergeCell ref="E56:G56"/>
    <mergeCell ref="Q56:S56"/>
    <mergeCell ref="R80:X80"/>
    <mergeCell ref="R81:X81"/>
    <mergeCell ref="R73:X73"/>
    <mergeCell ref="R86:X86"/>
    <mergeCell ref="R75:X75"/>
    <mergeCell ref="R74:X74"/>
    <mergeCell ref="R76:X76"/>
    <mergeCell ref="R89:X89"/>
    <mergeCell ref="R84:X84"/>
    <mergeCell ref="R85:X85"/>
    <mergeCell ref="R83:X83"/>
    <mergeCell ref="A82:B82"/>
    <mergeCell ref="A9:B9"/>
    <mergeCell ref="W49:AC49"/>
    <mergeCell ref="W53:AC53"/>
    <mergeCell ref="H7:J7"/>
    <mergeCell ref="A27:B27"/>
    <mergeCell ref="X54:AC54"/>
    <mergeCell ref="X46:AC46"/>
    <mergeCell ref="W40:AC40"/>
    <mergeCell ref="W41:AC41"/>
    <mergeCell ref="A24:B24"/>
    <mergeCell ref="A45:B45"/>
    <mergeCell ref="A3:V3"/>
    <mergeCell ref="A5:V5"/>
    <mergeCell ref="E7:G7"/>
    <mergeCell ref="K7:M7"/>
    <mergeCell ref="N7:P7"/>
    <mergeCell ref="T7:V7"/>
    <mergeCell ref="A4:V4"/>
    <mergeCell ref="D7:D8"/>
    <mergeCell ref="A7:A8"/>
    <mergeCell ref="C7:C8"/>
    <mergeCell ref="Q7:S7"/>
    <mergeCell ref="A6:V6"/>
    <mergeCell ref="B7:B8"/>
  </mergeCells>
  <phoneticPr fontId="0" type="noConversion"/>
  <pageMargins left="0.75" right="0.75" top="0.17" bottom="0.34" header="0.35" footer="0.5"/>
  <pageSetup paperSize="9" scale="65" fitToWidth="2" orientation="landscape" r:id="rId1"/>
  <headerFooter alignWithMargins="0"/>
  <rowBreaks count="1" manualBreakCount="1">
    <brk id="57" max="29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C113"/>
  <sheetViews>
    <sheetView topLeftCell="A43" zoomScale="75" zoomScaleNormal="75" zoomScaleSheetLayoutView="90" workbookViewId="0">
      <selection activeCell="M22" sqref="M22"/>
    </sheetView>
  </sheetViews>
  <sheetFormatPr defaultColWidth="9.21875" defaultRowHeight="13.8"/>
  <cols>
    <col min="1" max="1" width="4.5546875" style="1" customWidth="1"/>
    <col min="2" max="2" width="39.77734375" style="1" customWidth="1"/>
    <col min="3" max="3" width="10" style="5" customWidth="1"/>
    <col min="4" max="4" width="9.21875" style="5"/>
    <col min="5" max="9" width="4.77734375" style="5" customWidth="1"/>
    <col min="10" max="10" width="4.77734375" style="32" customWidth="1"/>
    <col min="11" max="12" width="4.77734375" style="1" customWidth="1"/>
    <col min="13" max="13" width="4.77734375" style="5" customWidth="1"/>
    <col min="14" max="23" width="4.77734375" style="1" customWidth="1"/>
    <col min="24" max="24" width="25" style="1" customWidth="1"/>
    <col min="25" max="27" width="4.77734375" style="1" customWidth="1"/>
    <col min="28" max="28" width="5" style="31" customWidth="1"/>
    <col min="29" max="29" width="3.77734375" style="101" customWidth="1"/>
    <col min="30" max="30" width="45.5546875" style="20" customWidth="1"/>
    <col min="31" max="16384" width="9.21875" style="20"/>
  </cols>
  <sheetData>
    <row r="1" spans="1:29">
      <c r="J1" s="244"/>
    </row>
    <row r="2" spans="1:29" ht="27.6">
      <c r="B2" s="1" t="s">
        <v>117</v>
      </c>
      <c r="J2" s="244"/>
    </row>
    <row r="3" spans="1:29" ht="17.399999999999999">
      <c r="A3" s="279" t="s">
        <v>115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</row>
    <row r="4" spans="1:29" ht="18" customHeight="1">
      <c r="A4" s="285" t="s">
        <v>60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145"/>
      <c r="X4" s="145"/>
      <c r="Y4" s="145"/>
      <c r="Z4" s="145"/>
      <c r="AA4" s="145"/>
      <c r="AB4" s="20"/>
    </row>
    <row r="5" spans="1:29">
      <c r="A5" s="280" t="s">
        <v>50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131"/>
      <c r="X5" s="131"/>
      <c r="Y5" s="131"/>
      <c r="Z5" s="131"/>
      <c r="AA5" s="131"/>
    </row>
    <row r="6" spans="1:29" ht="17.25" customHeight="1" thickBot="1">
      <c r="A6" s="291" t="s">
        <v>120</v>
      </c>
      <c r="B6" s="291"/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146"/>
      <c r="X6" s="146"/>
      <c r="Y6" s="146"/>
      <c r="Z6" s="146"/>
      <c r="AA6" s="146"/>
    </row>
    <row r="7" spans="1:29" ht="15" customHeight="1">
      <c r="A7" s="281" t="s">
        <v>0</v>
      </c>
      <c r="B7" s="292" t="s">
        <v>1</v>
      </c>
      <c r="C7" s="289" t="s">
        <v>2</v>
      </c>
      <c r="D7" s="286" t="s">
        <v>9</v>
      </c>
      <c r="E7" s="281">
        <v>1</v>
      </c>
      <c r="F7" s="282"/>
      <c r="G7" s="283"/>
      <c r="H7" s="282">
        <v>2</v>
      </c>
      <c r="I7" s="282"/>
      <c r="J7" s="284"/>
      <c r="K7" s="281">
        <v>3</v>
      </c>
      <c r="L7" s="282"/>
      <c r="M7" s="283"/>
      <c r="N7" s="282">
        <v>4</v>
      </c>
      <c r="O7" s="282"/>
      <c r="P7" s="284"/>
      <c r="Q7" s="281">
        <v>5</v>
      </c>
      <c r="R7" s="282"/>
      <c r="S7" s="283"/>
      <c r="T7" s="281">
        <v>6</v>
      </c>
      <c r="U7" s="282"/>
      <c r="V7" s="283"/>
      <c r="W7" s="101"/>
      <c r="X7" s="20"/>
      <c r="Y7" s="20"/>
      <c r="Z7" s="20"/>
      <c r="AA7" s="20"/>
      <c r="AB7" s="20"/>
      <c r="AC7" s="20"/>
    </row>
    <row r="8" spans="1:29" ht="14.4" thickBot="1">
      <c r="A8" s="288"/>
      <c r="B8" s="293"/>
      <c r="C8" s="290"/>
      <c r="D8" s="287"/>
      <c r="E8" s="33" t="s">
        <v>3</v>
      </c>
      <c r="F8" s="34" t="s">
        <v>4</v>
      </c>
      <c r="G8" s="35" t="s">
        <v>10</v>
      </c>
      <c r="H8" s="26" t="s">
        <v>3</v>
      </c>
      <c r="I8" s="34" t="s">
        <v>4</v>
      </c>
      <c r="J8" s="36" t="s">
        <v>10</v>
      </c>
      <c r="K8" s="33" t="s">
        <v>3</v>
      </c>
      <c r="L8" s="34" t="s">
        <v>4</v>
      </c>
      <c r="M8" s="35" t="s">
        <v>10</v>
      </c>
      <c r="N8" s="26" t="s">
        <v>3</v>
      </c>
      <c r="O8" s="34" t="s">
        <v>4</v>
      </c>
      <c r="P8" s="36" t="s">
        <v>10</v>
      </c>
      <c r="Q8" s="33" t="s">
        <v>3</v>
      </c>
      <c r="R8" s="34" t="s">
        <v>4</v>
      </c>
      <c r="S8" s="35" t="s">
        <v>10</v>
      </c>
      <c r="T8" s="147" t="s">
        <v>3</v>
      </c>
      <c r="U8" s="4" t="s">
        <v>4</v>
      </c>
      <c r="V8" s="148" t="s">
        <v>10</v>
      </c>
      <c r="W8" s="101"/>
      <c r="X8" s="20"/>
      <c r="Y8" s="20"/>
      <c r="Z8" s="20"/>
      <c r="AA8" s="20"/>
      <c r="AB8" s="20"/>
      <c r="AC8" s="20"/>
    </row>
    <row r="9" spans="1:29" ht="31.5" customHeight="1" thickBot="1">
      <c r="A9" s="308" t="s">
        <v>44</v>
      </c>
      <c r="B9" s="309"/>
      <c r="C9" s="19">
        <f>SUM(C10:C22)</f>
        <v>294</v>
      </c>
      <c r="D9" s="19">
        <f>SUM(D10:D22)</f>
        <v>60</v>
      </c>
      <c r="E9" s="17">
        <f t="shared" ref="E9:V9" si="0">SUM(E10:E25)</f>
        <v>78</v>
      </c>
      <c r="F9" s="15">
        <f t="shared" si="0"/>
        <v>78</v>
      </c>
      <c r="G9" s="39">
        <f t="shared" si="0"/>
        <v>30</v>
      </c>
      <c r="H9" s="15">
        <f t="shared" si="0"/>
        <v>48</v>
      </c>
      <c r="I9" s="15">
        <f t="shared" si="0"/>
        <v>66</v>
      </c>
      <c r="J9" s="40">
        <f t="shared" si="0"/>
        <v>20</v>
      </c>
      <c r="K9" s="17">
        <f t="shared" si="0"/>
        <v>36</v>
      </c>
      <c r="L9" s="15">
        <f t="shared" si="0"/>
        <v>78</v>
      </c>
      <c r="M9" s="39">
        <f t="shared" si="0"/>
        <v>16</v>
      </c>
      <c r="N9" s="15">
        <f t="shared" si="0"/>
        <v>0</v>
      </c>
      <c r="O9" s="15">
        <f t="shared" si="0"/>
        <v>30</v>
      </c>
      <c r="P9" s="40">
        <f t="shared" si="0"/>
        <v>3</v>
      </c>
      <c r="Q9" s="17">
        <f t="shared" si="0"/>
        <v>0</v>
      </c>
      <c r="R9" s="15">
        <f t="shared" si="0"/>
        <v>0</v>
      </c>
      <c r="S9" s="39">
        <f t="shared" si="0"/>
        <v>0</v>
      </c>
      <c r="T9" s="17">
        <f t="shared" si="0"/>
        <v>0</v>
      </c>
      <c r="U9" s="15">
        <f t="shared" si="0"/>
        <v>0</v>
      </c>
      <c r="V9" s="39">
        <f t="shared" si="0"/>
        <v>0</v>
      </c>
      <c r="W9" s="101"/>
      <c r="X9" s="20"/>
      <c r="Y9" s="20"/>
      <c r="Z9" s="20"/>
      <c r="AA9" s="20"/>
      <c r="AB9" s="20"/>
      <c r="AC9" s="20"/>
    </row>
    <row r="10" spans="1:29">
      <c r="A10" s="41">
        <v>1</v>
      </c>
      <c r="B10" s="29" t="s">
        <v>6</v>
      </c>
      <c r="C10" s="12">
        <f t="shared" ref="C10:C22" si="1">SUM(E10:V10)-G10-J10-M10-P10-S10-V10</f>
        <v>30</v>
      </c>
      <c r="D10" s="42">
        <f>+G10+J10+M10+P10+S10+V10</f>
        <v>6</v>
      </c>
      <c r="E10" s="205">
        <v>18</v>
      </c>
      <c r="F10" s="206">
        <v>12</v>
      </c>
      <c r="G10" s="18">
        <v>6</v>
      </c>
      <c r="H10" s="207"/>
      <c r="I10" s="206"/>
      <c r="J10" s="111"/>
      <c r="K10" s="205"/>
      <c r="L10" s="206"/>
      <c r="M10" s="18"/>
      <c r="N10" s="11"/>
      <c r="O10" s="2"/>
      <c r="P10" s="7"/>
      <c r="Q10" s="6"/>
      <c r="R10" s="2"/>
      <c r="S10" s="3"/>
      <c r="T10" s="9"/>
      <c r="U10" s="27"/>
      <c r="V10" s="43"/>
      <c r="W10" s="101"/>
      <c r="X10" s="20"/>
      <c r="Y10" s="20"/>
      <c r="Z10" s="20"/>
      <c r="AA10" s="20"/>
      <c r="AB10" s="20"/>
      <c r="AC10" s="20"/>
    </row>
    <row r="11" spans="1:29">
      <c r="A11" s="41">
        <f>+A10+1</f>
        <v>2</v>
      </c>
      <c r="B11" s="30" t="s">
        <v>93</v>
      </c>
      <c r="C11" s="16">
        <f t="shared" si="1"/>
        <v>12</v>
      </c>
      <c r="D11" s="42">
        <f t="shared" ref="D11:D22" si="2">+G11+J11+M11+P11+S11+V11</f>
        <v>4</v>
      </c>
      <c r="E11" s="205">
        <v>12</v>
      </c>
      <c r="F11" s="210"/>
      <c r="G11" s="44">
        <v>4</v>
      </c>
      <c r="H11" s="210"/>
      <c r="I11" s="209"/>
      <c r="J11" s="100"/>
      <c r="K11" s="208"/>
      <c r="L11" s="209"/>
      <c r="M11" s="44"/>
      <c r="N11" s="10"/>
      <c r="O11" s="27"/>
      <c r="P11" s="45"/>
      <c r="Q11" s="9"/>
      <c r="R11" s="27"/>
      <c r="S11" s="43"/>
      <c r="T11" s="9"/>
      <c r="U11" s="27"/>
      <c r="V11" s="43"/>
      <c r="W11" s="101"/>
      <c r="X11" s="20"/>
      <c r="Y11" s="20"/>
      <c r="Z11" s="20"/>
      <c r="AA11" s="20"/>
      <c r="AB11" s="20"/>
      <c r="AC11" s="20"/>
    </row>
    <row r="12" spans="1:29">
      <c r="A12" s="41">
        <f t="shared" ref="A12:A22" si="3">+A11+1</f>
        <v>3</v>
      </c>
      <c r="B12" s="29" t="s">
        <v>11</v>
      </c>
      <c r="C12" s="16">
        <f t="shared" si="1"/>
        <v>12</v>
      </c>
      <c r="D12" s="42">
        <f t="shared" si="2"/>
        <v>3</v>
      </c>
      <c r="E12" s="205"/>
      <c r="F12" s="206"/>
      <c r="G12" s="18"/>
      <c r="H12" s="205">
        <v>12</v>
      </c>
      <c r="I12" s="206"/>
      <c r="J12" s="100">
        <v>3</v>
      </c>
      <c r="K12" s="205"/>
      <c r="L12" s="206"/>
      <c r="M12" s="18"/>
      <c r="N12" s="11"/>
      <c r="O12" s="2"/>
      <c r="P12" s="7"/>
      <c r="Q12" s="6"/>
      <c r="R12" s="2"/>
      <c r="S12" s="3"/>
      <c r="T12" s="6"/>
      <c r="U12" s="2"/>
      <c r="V12" s="3"/>
      <c r="W12" s="101"/>
      <c r="X12" s="20"/>
      <c r="Y12" s="20"/>
      <c r="Z12" s="20"/>
      <c r="AA12" s="20"/>
      <c r="AB12" s="20"/>
      <c r="AC12" s="20"/>
    </row>
    <row r="13" spans="1:29">
      <c r="A13" s="41">
        <f t="shared" si="3"/>
        <v>4</v>
      </c>
      <c r="B13" s="30" t="s">
        <v>49</v>
      </c>
      <c r="C13" s="16">
        <f t="shared" si="1"/>
        <v>18</v>
      </c>
      <c r="D13" s="42">
        <f t="shared" si="2"/>
        <v>4</v>
      </c>
      <c r="E13" s="211"/>
      <c r="F13" s="213"/>
      <c r="G13" s="49"/>
      <c r="H13" s="213"/>
      <c r="I13" s="212">
        <v>18</v>
      </c>
      <c r="J13" s="214">
        <v>4</v>
      </c>
      <c r="K13" s="211"/>
      <c r="L13" s="212"/>
      <c r="M13" s="49"/>
      <c r="N13" s="48"/>
      <c r="O13" s="50"/>
      <c r="P13" s="51"/>
      <c r="Q13" s="47"/>
      <c r="R13" s="50"/>
      <c r="S13" s="52"/>
      <c r="T13" s="47"/>
      <c r="U13" s="50"/>
      <c r="V13" s="52"/>
      <c r="W13" s="101"/>
      <c r="X13" s="20"/>
      <c r="Y13" s="20"/>
      <c r="Z13" s="20"/>
      <c r="AA13" s="20"/>
      <c r="AB13" s="20"/>
      <c r="AC13" s="20"/>
    </row>
    <row r="14" spans="1:29">
      <c r="A14" s="41">
        <f t="shared" si="3"/>
        <v>5</v>
      </c>
      <c r="B14" s="30" t="s">
        <v>111</v>
      </c>
      <c r="C14" s="16">
        <f t="shared" si="1"/>
        <v>30</v>
      </c>
      <c r="D14" s="42">
        <f t="shared" si="2"/>
        <v>6</v>
      </c>
      <c r="E14" s="211">
        <v>12</v>
      </c>
      <c r="F14" s="213">
        <v>18</v>
      </c>
      <c r="G14" s="49">
        <v>6</v>
      </c>
      <c r="H14" s="213"/>
      <c r="I14" s="212"/>
      <c r="J14" s="214"/>
      <c r="K14" s="211"/>
      <c r="L14" s="212"/>
      <c r="M14" s="49"/>
      <c r="N14" s="48"/>
      <c r="O14" s="50"/>
      <c r="P14" s="51"/>
      <c r="Q14" s="47"/>
      <c r="R14" s="50"/>
      <c r="S14" s="52"/>
      <c r="T14" s="47"/>
      <c r="U14" s="50"/>
      <c r="V14" s="52"/>
      <c r="W14" s="101"/>
      <c r="X14" s="20"/>
      <c r="Y14" s="20"/>
      <c r="Z14" s="20"/>
      <c r="AA14" s="20"/>
      <c r="AB14" s="20"/>
      <c r="AC14" s="20"/>
    </row>
    <row r="15" spans="1:29">
      <c r="A15" s="41">
        <f t="shared" si="3"/>
        <v>6</v>
      </c>
      <c r="B15" s="30" t="s">
        <v>12</v>
      </c>
      <c r="C15" s="16">
        <f t="shared" si="1"/>
        <v>18</v>
      </c>
      <c r="D15" s="42">
        <f t="shared" si="2"/>
        <v>5</v>
      </c>
      <c r="E15" s="205">
        <v>18</v>
      </c>
      <c r="F15" s="210"/>
      <c r="G15" s="44">
        <v>5</v>
      </c>
      <c r="H15" s="210"/>
      <c r="I15" s="209"/>
      <c r="J15" s="100"/>
      <c r="K15" s="208"/>
      <c r="L15" s="209"/>
      <c r="M15" s="44"/>
      <c r="N15" s="10"/>
      <c r="O15" s="27"/>
      <c r="P15" s="45"/>
      <c r="Q15" s="9"/>
      <c r="R15" s="27"/>
      <c r="S15" s="43"/>
      <c r="T15" s="9"/>
      <c r="U15" s="27"/>
      <c r="V15" s="43"/>
      <c r="W15" s="101"/>
      <c r="X15" s="20"/>
      <c r="Y15" s="20"/>
      <c r="Z15" s="20"/>
      <c r="AA15" s="20"/>
      <c r="AB15" s="20"/>
      <c r="AC15" s="20"/>
    </row>
    <row r="16" spans="1:29">
      <c r="A16" s="41">
        <f t="shared" si="3"/>
        <v>7</v>
      </c>
      <c r="B16" s="30" t="s">
        <v>7</v>
      </c>
      <c r="C16" s="16">
        <f t="shared" si="1"/>
        <v>18</v>
      </c>
      <c r="D16" s="42">
        <f t="shared" si="2"/>
        <v>5</v>
      </c>
      <c r="E16" s="208"/>
      <c r="F16" s="209"/>
      <c r="G16" s="44"/>
      <c r="H16" s="210">
        <v>18</v>
      </c>
      <c r="I16" s="209"/>
      <c r="J16" s="100">
        <v>5</v>
      </c>
      <c r="K16" s="208"/>
      <c r="L16" s="209"/>
      <c r="M16" s="44"/>
      <c r="N16" s="10"/>
      <c r="O16" s="27"/>
      <c r="P16" s="45"/>
      <c r="Q16" s="9"/>
      <c r="R16" s="27"/>
      <c r="S16" s="43"/>
      <c r="T16" s="9"/>
      <c r="U16" s="27"/>
      <c r="V16" s="43"/>
      <c r="W16" s="101"/>
      <c r="X16" s="20"/>
      <c r="Y16" s="20"/>
      <c r="Z16" s="20"/>
      <c r="AA16" s="20"/>
      <c r="AB16" s="20"/>
      <c r="AC16" s="20"/>
    </row>
    <row r="17" spans="1:29">
      <c r="A17" s="41">
        <f t="shared" si="3"/>
        <v>8</v>
      </c>
      <c r="B17" s="29" t="s">
        <v>22</v>
      </c>
      <c r="C17" s="16">
        <f t="shared" si="1"/>
        <v>36</v>
      </c>
      <c r="D17" s="42">
        <f t="shared" si="2"/>
        <v>7</v>
      </c>
      <c r="E17" s="208">
        <v>18</v>
      </c>
      <c r="F17" s="209">
        <v>18</v>
      </c>
      <c r="G17" s="44">
        <v>7</v>
      </c>
      <c r="H17" s="210"/>
      <c r="I17" s="209"/>
      <c r="J17" s="100"/>
      <c r="K17" s="205"/>
      <c r="L17" s="206"/>
      <c r="M17" s="18"/>
      <c r="N17" s="11"/>
      <c r="O17" s="2"/>
      <c r="P17" s="7"/>
      <c r="Q17" s="6"/>
      <c r="R17" s="2"/>
      <c r="S17" s="3"/>
      <c r="T17" s="6"/>
      <c r="U17" s="2"/>
      <c r="V17" s="3"/>
      <c r="W17" s="101"/>
      <c r="X17" s="20"/>
      <c r="Y17" s="20"/>
      <c r="Z17" s="20"/>
      <c r="AA17" s="20"/>
      <c r="AB17" s="20"/>
      <c r="AC17" s="20"/>
    </row>
    <row r="18" spans="1:29">
      <c r="A18" s="41">
        <f t="shared" si="3"/>
        <v>9</v>
      </c>
      <c r="B18" s="29" t="s">
        <v>24</v>
      </c>
      <c r="C18" s="16">
        <f t="shared" si="1"/>
        <v>36</v>
      </c>
      <c r="D18" s="42">
        <f t="shared" si="2"/>
        <v>6</v>
      </c>
      <c r="E18" s="215"/>
      <c r="F18" s="216"/>
      <c r="G18" s="56"/>
      <c r="H18" s="215">
        <v>18</v>
      </c>
      <c r="I18" s="216">
        <v>18</v>
      </c>
      <c r="J18" s="56">
        <v>6</v>
      </c>
      <c r="K18" s="215"/>
      <c r="L18" s="216"/>
      <c r="M18" s="56"/>
      <c r="N18" s="58"/>
      <c r="O18" s="55"/>
      <c r="P18" s="59"/>
      <c r="Q18" s="54"/>
      <c r="R18" s="55"/>
      <c r="S18" s="57"/>
      <c r="T18" s="54"/>
      <c r="U18" s="55"/>
      <c r="V18" s="57"/>
      <c r="W18" s="101"/>
      <c r="X18" s="20"/>
      <c r="Y18" s="20"/>
      <c r="Z18" s="20"/>
      <c r="AA18" s="20"/>
      <c r="AB18" s="20"/>
      <c r="AC18" s="20"/>
    </row>
    <row r="19" spans="1:29">
      <c r="A19" s="41">
        <f t="shared" si="3"/>
        <v>10</v>
      </c>
      <c r="B19" s="29" t="s">
        <v>23</v>
      </c>
      <c r="C19" s="16">
        <f t="shared" si="1"/>
        <v>24</v>
      </c>
      <c r="D19" s="42">
        <f t="shared" si="2"/>
        <v>4</v>
      </c>
      <c r="E19" s="205"/>
      <c r="F19" s="206"/>
      <c r="G19" s="18"/>
      <c r="H19" s="207"/>
      <c r="I19" s="206"/>
      <c r="J19" s="111"/>
      <c r="K19" s="205">
        <v>12</v>
      </c>
      <c r="L19" s="206">
        <v>12</v>
      </c>
      <c r="M19" s="18">
        <v>4</v>
      </c>
      <c r="N19" s="11"/>
      <c r="O19" s="2"/>
      <c r="P19" s="7"/>
      <c r="Q19" s="6"/>
      <c r="R19" s="2"/>
      <c r="S19" s="3"/>
      <c r="T19" s="6"/>
      <c r="U19" s="2"/>
      <c r="V19" s="3"/>
      <c r="W19" s="101"/>
      <c r="X19" s="20"/>
      <c r="Y19" s="20"/>
      <c r="Z19" s="20"/>
      <c r="AA19" s="20"/>
      <c r="AB19" s="20"/>
      <c r="AC19" s="20"/>
    </row>
    <row r="20" spans="1:29" ht="15" customHeight="1">
      <c r="A20" s="41">
        <f t="shared" si="3"/>
        <v>11</v>
      </c>
      <c r="B20" s="29" t="s">
        <v>13</v>
      </c>
      <c r="C20" s="16">
        <f t="shared" si="1"/>
        <v>24</v>
      </c>
      <c r="D20" s="42">
        <f t="shared" si="2"/>
        <v>3</v>
      </c>
      <c r="E20" s="205"/>
      <c r="F20" s="206"/>
      <c r="G20" s="18"/>
      <c r="H20" s="207"/>
      <c r="I20" s="206"/>
      <c r="J20" s="111"/>
      <c r="K20" s="205">
        <v>12</v>
      </c>
      <c r="L20" s="206">
        <v>12</v>
      </c>
      <c r="M20" s="18">
        <v>3</v>
      </c>
      <c r="N20" s="11"/>
      <c r="O20" s="2"/>
      <c r="P20" s="7"/>
      <c r="Q20" s="6"/>
      <c r="R20" s="2"/>
      <c r="S20" s="3"/>
      <c r="T20" s="6"/>
      <c r="U20" s="2"/>
      <c r="V20" s="25"/>
      <c r="W20" s="101"/>
      <c r="X20" s="20"/>
      <c r="Y20" s="20"/>
      <c r="Z20" s="20"/>
      <c r="AA20" s="20"/>
      <c r="AB20" s="20"/>
      <c r="AC20" s="20"/>
    </row>
    <row r="21" spans="1:29">
      <c r="A21" s="41">
        <f t="shared" si="3"/>
        <v>12</v>
      </c>
      <c r="B21" s="29" t="s">
        <v>25</v>
      </c>
      <c r="C21" s="16">
        <f t="shared" si="1"/>
        <v>24</v>
      </c>
      <c r="D21" s="42">
        <f t="shared" si="2"/>
        <v>4</v>
      </c>
      <c r="E21" s="205"/>
      <c r="F21" s="206"/>
      <c r="G21" s="18"/>
      <c r="H21" s="207"/>
      <c r="I21" s="206"/>
      <c r="J21" s="111"/>
      <c r="K21" s="205">
        <v>12</v>
      </c>
      <c r="L21" s="206">
        <v>12</v>
      </c>
      <c r="M21" s="18">
        <v>4</v>
      </c>
      <c r="N21" s="11"/>
      <c r="O21" s="2"/>
      <c r="P21" s="7"/>
      <c r="Q21" s="6"/>
      <c r="R21" s="2"/>
      <c r="S21" s="3"/>
      <c r="T21" s="6"/>
      <c r="U21" s="2"/>
      <c r="V21" s="3"/>
      <c r="W21" s="101"/>
      <c r="X21" s="20"/>
      <c r="Y21" s="20"/>
      <c r="Z21" s="20"/>
      <c r="AA21" s="20"/>
      <c r="AB21" s="20"/>
      <c r="AC21" s="20"/>
    </row>
    <row r="22" spans="1:29">
      <c r="A22" s="41">
        <f t="shared" si="3"/>
        <v>13</v>
      </c>
      <c r="B22" s="126" t="s">
        <v>89</v>
      </c>
      <c r="C22" s="275">
        <f t="shared" si="1"/>
        <v>12</v>
      </c>
      <c r="D22" s="276">
        <f t="shared" si="2"/>
        <v>3</v>
      </c>
      <c r="E22" s="205"/>
      <c r="F22" s="206"/>
      <c r="G22" s="18"/>
      <c r="H22" s="207"/>
      <c r="I22" s="206"/>
      <c r="J22" s="111"/>
      <c r="K22" s="205"/>
      <c r="L22" s="277">
        <v>12</v>
      </c>
      <c r="M22" s="278">
        <v>3</v>
      </c>
      <c r="N22" s="11"/>
      <c r="O22" s="2"/>
      <c r="P22" s="7"/>
      <c r="Q22" s="6"/>
      <c r="R22" s="2"/>
      <c r="S22" s="3"/>
      <c r="T22" s="6"/>
      <c r="U22" s="2"/>
      <c r="V22" s="25"/>
      <c r="W22" s="101"/>
      <c r="X22" s="20"/>
      <c r="Y22" s="20"/>
      <c r="Z22" s="20"/>
      <c r="AA22" s="20"/>
      <c r="AB22" s="20"/>
      <c r="AC22" s="20"/>
    </row>
    <row r="23" spans="1:29" ht="14.4" thickBot="1">
      <c r="A23" s="41"/>
      <c r="B23" s="29"/>
      <c r="C23" s="73"/>
      <c r="D23" s="186"/>
      <c r="E23" s="205"/>
      <c r="F23" s="207"/>
      <c r="G23" s="239"/>
      <c r="H23" s="207"/>
      <c r="I23" s="206"/>
      <c r="J23" s="111"/>
      <c r="K23" s="205"/>
      <c r="L23" s="206"/>
      <c r="M23" s="18"/>
      <c r="N23" s="11"/>
      <c r="O23" s="2"/>
      <c r="P23" s="7"/>
      <c r="Q23" s="6"/>
      <c r="R23" s="2"/>
      <c r="S23" s="3"/>
      <c r="T23" s="6"/>
      <c r="U23" s="2"/>
      <c r="V23" s="3"/>
      <c r="W23" s="101"/>
      <c r="X23" s="20"/>
      <c r="Y23" s="20"/>
      <c r="Z23" s="20"/>
      <c r="AA23" s="20"/>
      <c r="AB23" s="20"/>
      <c r="AC23" s="20"/>
    </row>
    <row r="24" spans="1:29" s="21" customFormat="1" ht="14.4" thickBot="1">
      <c r="A24" s="306" t="s">
        <v>45</v>
      </c>
      <c r="B24" s="307"/>
      <c r="C24" s="255">
        <v>120</v>
      </c>
      <c r="D24" s="19">
        <v>9</v>
      </c>
      <c r="E24" s="268"/>
      <c r="F24" s="202"/>
      <c r="G24" s="8"/>
      <c r="H24" s="202"/>
      <c r="I24" s="202"/>
      <c r="J24" s="202"/>
      <c r="K24" s="202"/>
      <c r="L24" s="202"/>
      <c r="M24" s="202"/>
      <c r="N24" s="202"/>
      <c r="O24" s="202"/>
      <c r="P24" s="202"/>
      <c r="Q24" s="202"/>
      <c r="R24" s="202"/>
      <c r="S24" s="202"/>
      <c r="T24" s="202"/>
      <c r="U24" s="202"/>
      <c r="V24" s="201"/>
      <c r="W24" s="121"/>
    </row>
    <row r="25" spans="1:29" ht="14.4" thickBot="1">
      <c r="A25" s="127">
        <v>14</v>
      </c>
      <c r="B25" s="24" t="s">
        <v>31</v>
      </c>
      <c r="C25" s="184">
        <v>120</v>
      </c>
      <c r="D25" s="185">
        <v>9</v>
      </c>
      <c r="E25" s="9"/>
      <c r="F25" s="10">
        <v>30</v>
      </c>
      <c r="G25" s="44">
        <v>2</v>
      </c>
      <c r="H25" s="10"/>
      <c r="I25" s="27">
        <v>30</v>
      </c>
      <c r="J25" s="45">
        <v>2</v>
      </c>
      <c r="K25" s="9"/>
      <c r="L25" s="27">
        <v>30</v>
      </c>
      <c r="M25" s="43">
        <v>2</v>
      </c>
      <c r="N25" s="10"/>
      <c r="O25" s="27">
        <v>30</v>
      </c>
      <c r="P25" s="45">
        <v>3</v>
      </c>
      <c r="Q25" s="9"/>
      <c r="R25" s="27"/>
      <c r="S25" s="43"/>
      <c r="T25" s="9"/>
      <c r="U25" s="27"/>
      <c r="V25" s="43"/>
      <c r="W25" s="101"/>
      <c r="X25" s="20"/>
      <c r="Y25" s="20"/>
      <c r="Z25" s="20"/>
      <c r="AA25" s="20"/>
      <c r="AB25" s="20"/>
      <c r="AC25" s="20"/>
    </row>
    <row r="26" spans="1:29" ht="14.4" thickBot="1">
      <c r="A26" s="313" t="s">
        <v>46</v>
      </c>
      <c r="B26" s="309"/>
      <c r="C26" s="19">
        <f>SUM(C27:C42)</f>
        <v>486</v>
      </c>
      <c r="D26" s="62">
        <f t="shared" ref="D26:V26" si="4">SUM(D27:D43)</f>
        <v>84</v>
      </c>
      <c r="E26" s="62">
        <f t="shared" si="4"/>
        <v>0</v>
      </c>
      <c r="F26" s="62">
        <f t="shared" si="4"/>
        <v>0</v>
      </c>
      <c r="G26" s="62">
        <f t="shared" si="4"/>
        <v>0</v>
      </c>
      <c r="H26" s="62">
        <f t="shared" si="4"/>
        <v>36</v>
      </c>
      <c r="I26" s="62">
        <f t="shared" si="4"/>
        <v>36</v>
      </c>
      <c r="J26" s="62">
        <f t="shared" si="4"/>
        <v>10</v>
      </c>
      <c r="K26" s="62">
        <f t="shared" si="4"/>
        <v>48</v>
      </c>
      <c r="L26" s="62">
        <f t="shared" si="4"/>
        <v>60</v>
      </c>
      <c r="M26" s="62">
        <f t="shared" si="4"/>
        <v>14</v>
      </c>
      <c r="N26" s="62">
        <f t="shared" si="4"/>
        <v>42</v>
      </c>
      <c r="O26" s="62">
        <f t="shared" si="4"/>
        <v>54</v>
      </c>
      <c r="P26" s="62">
        <f t="shared" si="4"/>
        <v>23</v>
      </c>
      <c r="Q26" s="37">
        <f t="shared" si="4"/>
        <v>24</v>
      </c>
      <c r="R26" s="62">
        <f t="shared" si="4"/>
        <v>72</v>
      </c>
      <c r="S26" s="62">
        <f t="shared" si="4"/>
        <v>17</v>
      </c>
      <c r="T26" s="62">
        <f t="shared" si="4"/>
        <v>54</v>
      </c>
      <c r="U26" s="62">
        <f t="shared" si="4"/>
        <v>60</v>
      </c>
      <c r="V26" s="38">
        <f t="shared" si="4"/>
        <v>20</v>
      </c>
      <c r="W26" s="101"/>
      <c r="X26" s="20"/>
      <c r="Y26" s="20"/>
      <c r="Z26" s="20"/>
      <c r="AA26" s="20"/>
      <c r="AB26" s="20"/>
      <c r="AC26" s="20"/>
    </row>
    <row r="27" spans="1:29">
      <c r="A27" s="270">
        <v>15</v>
      </c>
      <c r="B27" s="30" t="s">
        <v>26</v>
      </c>
      <c r="C27" s="16">
        <f t="shared" ref="C27:C42" si="5">SUM(E27:V27)-G27-J27-M27-P27-S27-V27</f>
        <v>36</v>
      </c>
      <c r="D27" s="64">
        <f t="shared" ref="D27:D43" si="6">G27+J27+M27+P27+S27+V27</f>
        <v>5</v>
      </c>
      <c r="E27" s="82"/>
      <c r="F27" s="83"/>
      <c r="G27" s="180"/>
      <c r="H27" s="82">
        <v>18</v>
      </c>
      <c r="I27" s="83">
        <v>18</v>
      </c>
      <c r="J27" s="84">
        <v>5</v>
      </c>
      <c r="K27" s="82"/>
      <c r="L27" s="83"/>
      <c r="M27" s="84"/>
      <c r="N27" s="82"/>
      <c r="O27" s="83"/>
      <c r="P27" s="182"/>
      <c r="Q27" s="82"/>
      <c r="R27" s="83"/>
      <c r="S27" s="84"/>
      <c r="T27" s="82"/>
      <c r="U27" s="83"/>
      <c r="V27" s="87"/>
      <c r="W27" s="101"/>
      <c r="X27" s="20"/>
      <c r="Y27" s="20"/>
      <c r="Z27" s="20"/>
      <c r="AA27" s="20"/>
      <c r="AB27" s="20"/>
      <c r="AC27" s="20"/>
    </row>
    <row r="28" spans="1:29">
      <c r="A28" s="63">
        <v>16</v>
      </c>
      <c r="B28" s="13" t="s">
        <v>55</v>
      </c>
      <c r="C28" s="16">
        <f t="shared" si="5"/>
        <v>36</v>
      </c>
      <c r="D28" s="42">
        <f t="shared" si="6"/>
        <v>5</v>
      </c>
      <c r="E28" s="6"/>
      <c r="F28" s="2"/>
      <c r="G28" s="18"/>
      <c r="H28" s="6">
        <v>18</v>
      </c>
      <c r="I28" s="2">
        <v>18</v>
      </c>
      <c r="J28" s="3">
        <v>5</v>
      </c>
      <c r="K28" s="6"/>
      <c r="L28" s="2"/>
      <c r="M28" s="3"/>
      <c r="N28" s="6"/>
      <c r="O28" s="2"/>
      <c r="P28" s="3"/>
      <c r="Q28" s="6"/>
      <c r="R28" s="2"/>
      <c r="S28" s="3"/>
      <c r="T28" s="6"/>
      <c r="U28" s="2"/>
      <c r="V28" s="3"/>
      <c r="W28" s="101"/>
      <c r="X28" s="20"/>
      <c r="Y28" s="20"/>
      <c r="Z28" s="20"/>
      <c r="AA28" s="20"/>
      <c r="AB28" s="20"/>
      <c r="AC28" s="20"/>
    </row>
    <row r="29" spans="1:29">
      <c r="A29" s="63">
        <f t="shared" ref="A29:A40" si="7">+A28+1</f>
        <v>17</v>
      </c>
      <c r="B29" s="13" t="s">
        <v>16</v>
      </c>
      <c r="C29" s="16">
        <f t="shared" si="5"/>
        <v>36</v>
      </c>
      <c r="D29" s="42">
        <f t="shared" si="6"/>
        <v>5</v>
      </c>
      <c r="E29" s="6"/>
      <c r="F29" s="2"/>
      <c r="G29" s="112"/>
      <c r="H29" s="6"/>
      <c r="I29" s="2"/>
      <c r="J29" s="3"/>
      <c r="K29" s="6">
        <v>18</v>
      </c>
      <c r="L29" s="2">
        <v>18</v>
      </c>
      <c r="M29" s="3">
        <v>5</v>
      </c>
      <c r="N29" s="6"/>
      <c r="O29" s="2"/>
      <c r="P29" s="3"/>
      <c r="Q29" s="6"/>
      <c r="R29" s="2"/>
      <c r="S29" s="3"/>
      <c r="T29" s="6"/>
      <c r="U29" s="2"/>
      <c r="V29" s="3"/>
      <c r="W29" s="101"/>
      <c r="X29" s="20"/>
      <c r="Y29" s="20"/>
      <c r="Z29" s="20"/>
      <c r="AA29" s="20"/>
      <c r="AB29" s="20"/>
      <c r="AC29" s="20"/>
    </row>
    <row r="30" spans="1:29">
      <c r="A30" s="63">
        <f t="shared" si="7"/>
        <v>18</v>
      </c>
      <c r="B30" s="113" t="s">
        <v>27</v>
      </c>
      <c r="C30" s="16">
        <f t="shared" si="5"/>
        <v>36</v>
      </c>
      <c r="D30" s="42">
        <f t="shared" si="6"/>
        <v>5</v>
      </c>
      <c r="E30" s="114"/>
      <c r="F30" s="115"/>
      <c r="G30" s="116"/>
      <c r="H30" s="6"/>
      <c r="I30" s="2"/>
      <c r="J30" s="3"/>
      <c r="K30" s="6">
        <v>18</v>
      </c>
      <c r="L30" s="2">
        <v>18</v>
      </c>
      <c r="M30" s="3">
        <v>5</v>
      </c>
      <c r="N30" s="6"/>
      <c r="O30" s="2"/>
      <c r="P30" s="3"/>
      <c r="Q30" s="6"/>
      <c r="R30" s="2"/>
      <c r="S30" s="3"/>
      <c r="T30" s="6"/>
      <c r="U30" s="2"/>
      <c r="V30" s="3"/>
      <c r="W30" s="101"/>
      <c r="X30" s="20"/>
      <c r="Y30" s="20"/>
      <c r="Z30" s="20"/>
      <c r="AA30" s="20"/>
      <c r="AB30" s="20"/>
      <c r="AC30" s="20"/>
    </row>
    <row r="31" spans="1:29">
      <c r="A31" s="63">
        <f t="shared" si="7"/>
        <v>19</v>
      </c>
      <c r="B31" s="13" t="s">
        <v>28</v>
      </c>
      <c r="C31" s="16">
        <f t="shared" si="5"/>
        <v>36</v>
      </c>
      <c r="D31" s="42">
        <f t="shared" si="6"/>
        <v>4</v>
      </c>
      <c r="E31" s="6"/>
      <c r="F31" s="2"/>
      <c r="G31" s="18"/>
      <c r="H31" s="6"/>
      <c r="I31" s="2"/>
      <c r="J31" s="3"/>
      <c r="K31" s="6">
        <v>12</v>
      </c>
      <c r="L31" s="2">
        <v>24</v>
      </c>
      <c r="M31" s="3">
        <v>4</v>
      </c>
      <c r="N31" s="6"/>
      <c r="O31" s="2"/>
      <c r="P31" s="3"/>
      <c r="Q31" s="6"/>
      <c r="R31" s="2"/>
      <c r="S31" s="3"/>
      <c r="T31" s="6"/>
      <c r="U31" s="2"/>
      <c r="V31" s="3"/>
      <c r="W31" s="101"/>
      <c r="X31" s="20"/>
      <c r="Y31" s="20"/>
      <c r="Z31" s="20"/>
      <c r="AA31" s="20"/>
      <c r="AB31" s="20"/>
      <c r="AC31" s="20"/>
    </row>
    <row r="32" spans="1:29">
      <c r="A32" s="63">
        <f t="shared" si="7"/>
        <v>20</v>
      </c>
      <c r="B32" s="13" t="s">
        <v>18</v>
      </c>
      <c r="C32" s="16">
        <f t="shared" si="5"/>
        <v>24</v>
      </c>
      <c r="D32" s="42">
        <f t="shared" si="6"/>
        <v>5</v>
      </c>
      <c r="E32" s="6"/>
      <c r="F32" s="2"/>
      <c r="G32" s="18"/>
      <c r="H32" s="6"/>
      <c r="I32" s="2"/>
      <c r="J32" s="3"/>
      <c r="K32" s="6"/>
      <c r="L32" s="2"/>
      <c r="M32" s="3"/>
      <c r="N32" s="6">
        <v>12</v>
      </c>
      <c r="O32" s="2">
        <v>12</v>
      </c>
      <c r="P32" s="3">
        <v>5</v>
      </c>
      <c r="Q32" s="6"/>
      <c r="R32" s="2"/>
      <c r="S32" s="3"/>
      <c r="T32" s="6"/>
      <c r="U32" s="2"/>
      <c r="V32" s="25"/>
      <c r="W32" s="101"/>
      <c r="X32" s="20"/>
      <c r="Y32" s="20"/>
      <c r="Z32" s="20"/>
      <c r="AA32" s="20"/>
      <c r="AB32" s="20"/>
      <c r="AC32" s="20"/>
    </row>
    <row r="33" spans="1:29">
      <c r="A33" s="63">
        <f t="shared" si="7"/>
        <v>21</v>
      </c>
      <c r="B33" s="13" t="s">
        <v>52</v>
      </c>
      <c r="C33" s="16">
        <f t="shared" si="5"/>
        <v>36</v>
      </c>
      <c r="D33" s="42">
        <f t="shared" si="6"/>
        <v>6</v>
      </c>
      <c r="E33" s="6"/>
      <c r="F33" s="2"/>
      <c r="G33" s="18"/>
      <c r="H33" s="6"/>
      <c r="I33" s="2"/>
      <c r="J33" s="3"/>
      <c r="K33" s="6"/>
      <c r="L33" s="2"/>
      <c r="M33" s="3"/>
      <c r="N33" s="6">
        <v>12</v>
      </c>
      <c r="O33" s="2">
        <v>24</v>
      </c>
      <c r="P33" s="3">
        <v>6</v>
      </c>
      <c r="Q33" s="6"/>
      <c r="R33" s="2"/>
      <c r="S33" s="3"/>
      <c r="T33" s="6"/>
      <c r="U33" s="2"/>
      <c r="V33" s="3"/>
      <c r="W33" s="101"/>
      <c r="X33" s="20"/>
      <c r="Y33" s="20"/>
      <c r="Z33" s="20"/>
      <c r="AA33" s="20"/>
      <c r="AB33" s="20"/>
      <c r="AC33" s="20"/>
    </row>
    <row r="34" spans="1:29">
      <c r="A34" s="63">
        <f t="shared" si="7"/>
        <v>22</v>
      </c>
      <c r="B34" s="13" t="s">
        <v>67</v>
      </c>
      <c r="C34" s="16">
        <f t="shared" si="5"/>
        <v>36</v>
      </c>
      <c r="D34" s="42">
        <f t="shared" si="6"/>
        <v>6</v>
      </c>
      <c r="E34" s="6"/>
      <c r="F34" s="2"/>
      <c r="G34" s="18"/>
      <c r="H34" s="6"/>
      <c r="I34" s="2"/>
      <c r="J34" s="3"/>
      <c r="K34" s="6"/>
      <c r="L34" s="2"/>
      <c r="M34" s="3"/>
      <c r="N34" s="6">
        <v>18</v>
      </c>
      <c r="O34" s="2">
        <v>18</v>
      </c>
      <c r="P34" s="3">
        <v>6</v>
      </c>
      <c r="Q34" s="6"/>
      <c r="R34" s="2"/>
      <c r="S34" s="3"/>
      <c r="T34" s="6"/>
      <c r="U34" s="2"/>
      <c r="V34" s="3"/>
      <c r="W34" s="101"/>
      <c r="X34" s="20"/>
      <c r="Y34" s="20"/>
      <c r="Z34" s="20"/>
      <c r="AA34" s="20"/>
      <c r="AB34" s="20"/>
      <c r="AC34" s="20"/>
    </row>
    <row r="35" spans="1:29">
      <c r="A35" s="63">
        <f t="shared" si="7"/>
        <v>23</v>
      </c>
      <c r="B35" s="13" t="s">
        <v>54</v>
      </c>
      <c r="C35" s="16">
        <f t="shared" si="5"/>
        <v>30</v>
      </c>
      <c r="D35" s="42">
        <f t="shared" si="6"/>
        <v>5</v>
      </c>
      <c r="E35" s="6"/>
      <c r="F35" s="2"/>
      <c r="G35" s="18"/>
      <c r="H35" s="6"/>
      <c r="I35" s="2"/>
      <c r="J35" s="3"/>
      <c r="K35" s="6"/>
      <c r="L35" s="2"/>
      <c r="M35" s="3"/>
      <c r="N35" s="6"/>
      <c r="O35" s="2"/>
      <c r="P35" s="3"/>
      <c r="Q35" s="6"/>
      <c r="R35" s="2"/>
      <c r="S35" s="3"/>
      <c r="T35" s="6">
        <v>12</v>
      </c>
      <c r="U35" s="2">
        <v>18</v>
      </c>
      <c r="V35" s="3">
        <v>5</v>
      </c>
      <c r="W35" s="101"/>
      <c r="X35" s="20"/>
      <c r="Y35" s="20"/>
      <c r="Z35" s="20"/>
      <c r="AA35" s="20"/>
      <c r="AB35" s="20"/>
      <c r="AC35" s="20"/>
    </row>
    <row r="36" spans="1:29" ht="15.75" customHeight="1">
      <c r="A36" s="63">
        <f t="shared" si="7"/>
        <v>24</v>
      </c>
      <c r="B36" s="117" t="s">
        <v>103</v>
      </c>
      <c r="C36" s="16">
        <f t="shared" si="5"/>
        <v>18</v>
      </c>
      <c r="D36" s="42">
        <f t="shared" si="6"/>
        <v>3</v>
      </c>
      <c r="E36" s="6"/>
      <c r="F36" s="2"/>
      <c r="G36" s="18"/>
      <c r="H36" s="6"/>
      <c r="I36" s="2"/>
      <c r="J36" s="3"/>
      <c r="K36" s="6"/>
      <c r="L36" s="2"/>
      <c r="M36" s="3"/>
      <c r="N36" s="6"/>
      <c r="O36" s="2"/>
      <c r="P36" s="3"/>
      <c r="Q36" s="6"/>
      <c r="R36" s="2"/>
      <c r="S36" s="3"/>
      <c r="T36" s="6">
        <v>18</v>
      </c>
      <c r="U36" s="2"/>
      <c r="V36" s="25">
        <v>3</v>
      </c>
      <c r="W36" s="101"/>
      <c r="X36" s="20"/>
      <c r="Y36" s="20"/>
      <c r="Z36" s="20"/>
      <c r="AA36" s="20"/>
      <c r="AB36" s="20"/>
      <c r="AC36" s="20"/>
    </row>
    <row r="37" spans="1:29">
      <c r="A37" s="63">
        <f t="shared" si="7"/>
        <v>25</v>
      </c>
      <c r="B37" s="113" t="s">
        <v>20</v>
      </c>
      <c r="C37" s="16">
        <f t="shared" si="5"/>
        <v>36</v>
      </c>
      <c r="D37" s="42">
        <f t="shared" si="6"/>
        <v>5</v>
      </c>
      <c r="E37" s="6"/>
      <c r="F37" s="2"/>
      <c r="G37" s="18"/>
      <c r="H37" s="6"/>
      <c r="I37" s="2"/>
      <c r="J37" s="3"/>
      <c r="K37" s="6"/>
      <c r="L37" s="2"/>
      <c r="M37" s="3"/>
      <c r="N37" s="6"/>
      <c r="O37" s="2"/>
      <c r="P37" s="3"/>
      <c r="Q37" s="6"/>
      <c r="R37" s="2"/>
      <c r="S37" s="3"/>
      <c r="T37" s="6">
        <v>12</v>
      </c>
      <c r="U37" s="2">
        <v>24</v>
      </c>
      <c r="V37" s="25">
        <v>5</v>
      </c>
      <c r="W37" s="101"/>
      <c r="X37" s="20"/>
      <c r="Y37" s="20"/>
      <c r="Z37" s="20"/>
      <c r="AA37" s="20"/>
      <c r="AB37" s="20"/>
      <c r="AC37" s="20"/>
    </row>
    <row r="38" spans="1:29" ht="14.4" thickBot="1">
      <c r="A38" s="63">
        <f t="shared" si="7"/>
        <v>26</v>
      </c>
      <c r="B38" s="13" t="s">
        <v>15</v>
      </c>
      <c r="C38" s="16">
        <f t="shared" si="5"/>
        <v>30</v>
      </c>
      <c r="D38" s="42">
        <f t="shared" si="6"/>
        <v>5</v>
      </c>
      <c r="E38" s="6"/>
      <c r="F38" s="2"/>
      <c r="G38" s="18"/>
      <c r="H38" s="6"/>
      <c r="I38" s="2"/>
      <c r="J38" s="3"/>
      <c r="K38" s="6"/>
      <c r="L38" s="2"/>
      <c r="M38" s="3"/>
      <c r="N38" s="6"/>
      <c r="O38" s="2"/>
      <c r="P38" s="3"/>
      <c r="Q38" s="6">
        <v>12</v>
      </c>
      <c r="R38" s="2">
        <v>18</v>
      </c>
      <c r="S38" s="3">
        <v>5</v>
      </c>
      <c r="T38" s="6"/>
      <c r="U38" s="2"/>
      <c r="V38" s="25"/>
    </row>
    <row r="39" spans="1:29" ht="16.2" thickBot="1">
      <c r="A39" s="63">
        <f t="shared" si="7"/>
        <v>27</v>
      </c>
      <c r="B39" s="29" t="s">
        <v>53</v>
      </c>
      <c r="C39" s="16">
        <f t="shared" si="5"/>
        <v>36</v>
      </c>
      <c r="D39" s="42">
        <f t="shared" si="6"/>
        <v>5</v>
      </c>
      <c r="E39" s="6"/>
      <c r="F39" s="2"/>
      <c r="G39" s="18"/>
      <c r="H39" s="6"/>
      <c r="I39" s="2"/>
      <c r="J39" s="3"/>
      <c r="K39" s="6"/>
      <c r="L39" s="2"/>
      <c r="M39" s="3"/>
      <c r="N39" s="6"/>
      <c r="O39" s="2"/>
      <c r="P39" s="3"/>
      <c r="Q39" s="6">
        <v>12</v>
      </c>
      <c r="R39" s="2">
        <v>24</v>
      </c>
      <c r="S39" s="3">
        <v>5</v>
      </c>
      <c r="T39" s="6"/>
      <c r="U39" s="2"/>
      <c r="V39" s="25"/>
      <c r="W39" s="300" t="s">
        <v>97</v>
      </c>
      <c r="X39" s="301"/>
      <c r="Y39" s="301"/>
      <c r="Z39" s="301"/>
      <c r="AA39" s="301"/>
      <c r="AB39" s="301"/>
      <c r="AC39" s="302"/>
    </row>
    <row r="40" spans="1:29" ht="16.2" thickBot="1">
      <c r="A40" s="63">
        <f t="shared" si="7"/>
        <v>28</v>
      </c>
      <c r="B40" s="13" t="s">
        <v>29</v>
      </c>
      <c r="C40" s="12">
        <f t="shared" si="5"/>
        <v>12</v>
      </c>
      <c r="D40" s="53">
        <f t="shared" si="6"/>
        <v>2</v>
      </c>
      <c r="E40" s="54"/>
      <c r="F40" s="55"/>
      <c r="G40" s="56"/>
      <c r="H40" s="54"/>
      <c r="I40" s="55"/>
      <c r="J40" s="57"/>
      <c r="K40" s="54"/>
      <c r="L40" s="55"/>
      <c r="M40" s="57"/>
      <c r="N40" s="54"/>
      <c r="O40" s="55"/>
      <c r="P40" s="57"/>
      <c r="Q40" s="54"/>
      <c r="R40" s="55"/>
      <c r="S40" s="57"/>
      <c r="T40" s="54">
        <v>12</v>
      </c>
      <c r="U40" s="55"/>
      <c r="V40" s="3">
        <v>2</v>
      </c>
      <c r="W40" s="303" t="s">
        <v>75</v>
      </c>
      <c r="X40" s="304"/>
      <c r="Y40" s="304"/>
      <c r="Z40" s="304"/>
      <c r="AA40" s="304"/>
      <c r="AB40" s="304"/>
      <c r="AC40" s="305"/>
    </row>
    <row r="41" spans="1:29">
      <c r="A41" s="245">
        <f>+A40+1</f>
        <v>29</v>
      </c>
      <c r="B41" s="263" t="s">
        <v>118</v>
      </c>
      <c r="C41" s="12">
        <v>12</v>
      </c>
      <c r="D41" s="53">
        <v>2</v>
      </c>
      <c r="E41" s="54"/>
      <c r="F41" s="55"/>
      <c r="G41" s="56"/>
      <c r="H41" s="54"/>
      <c r="I41" s="55"/>
      <c r="J41" s="57"/>
      <c r="K41" s="54"/>
      <c r="L41" s="55"/>
      <c r="M41" s="57"/>
      <c r="N41" s="54"/>
      <c r="O41" s="55"/>
      <c r="P41" s="57"/>
      <c r="Q41" s="54"/>
      <c r="R41" s="55">
        <v>12</v>
      </c>
      <c r="S41" s="57">
        <v>2</v>
      </c>
      <c r="T41" s="54"/>
      <c r="U41" s="55"/>
      <c r="V41" s="3"/>
      <c r="W41" s="246" t="s">
        <v>79</v>
      </c>
      <c r="X41" s="297" t="s">
        <v>70</v>
      </c>
      <c r="Y41" s="298"/>
      <c r="Z41" s="298"/>
      <c r="AA41" s="298"/>
      <c r="AB41" s="298"/>
      <c r="AC41" s="299"/>
    </row>
    <row r="42" spans="1:29" s="21" customFormat="1" ht="15" customHeight="1">
      <c r="A42" s="108">
        <v>30</v>
      </c>
      <c r="B42" s="258" t="s">
        <v>8</v>
      </c>
      <c r="C42" s="273">
        <f t="shared" si="5"/>
        <v>36</v>
      </c>
      <c r="D42" s="53">
        <f t="shared" si="6"/>
        <v>10</v>
      </c>
      <c r="E42" s="195"/>
      <c r="F42" s="194"/>
      <c r="G42" s="197"/>
      <c r="H42" s="195"/>
      <c r="I42" s="194"/>
      <c r="J42" s="200"/>
      <c r="K42" s="195"/>
      <c r="L42" s="194"/>
      <c r="M42" s="200"/>
      <c r="N42" s="195"/>
      <c r="O42" s="194"/>
      <c r="P42" s="200"/>
      <c r="Q42" s="264"/>
      <c r="R42" s="265">
        <v>18</v>
      </c>
      <c r="S42" s="266">
        <v>5</v>
      </c>
      <c r="T42" s="264"/>
      <c r="U42" s="265">
        <v>18</v>
      </c>
      <c r="V42" s="267">
        <v>5</v>
      </c>
      <c r="W42" s="150" t="s">
        <v>80</v>
      </c>
      <c r="X42" s="333" t="s">
        <v>59</v>
      </c>
      <c r="Y42" s="334"/>
      <c r="Z42" s="334"/>
      <c r="AA42" s="334"/>
      <c r="AB42" s="334"/>
      <c r="AC42" s="335"/>
    </row>
    <row r="43" spans="1:29" s="21" customFormat="1" ht="15" customHeight="1" thickBot="1">
      <c r="A43" s="63">
        <v>31</v>
      </c>
      <c r="B43" s="159" t="s">
        <v>74</v>
      </c>
      <c r="C43" s="78"/>
      <c r="D43" s="199">
        <f t="shared" si="6"/>
        <v>6</v>
      </c>
      <c r="E43" s="176"/>
      <c r="F43" s="177"/>
      <c r="G43" s="198"/>
      <c r="H43" s="176"/>
      <c r="I43" s="177"/>
      <c r="J43" s="178"/>
      <c r="K43" s="176"/>
      <c r="L43" s="177"/>
      <c r="M43" s="178"/>
      <c r="N43" s="176"/>
      <c r="O43" s="177"/>
      <c r="P43" s="178">
        <v>6</v>
      </c>
      <c r="Q43" s="176"/>
      <c r="R43" s="177"/>
      <c r="S43" s="178"/>
      <c r="T43" s="176"/>
      <c r="U43" s="177"/>
      <c r="V43" s="178"/>
      <c r="W43" s="151" t="s">
        <v>81</v>
      </c>
      <c r="X43" s="327" t="s">
        <v>69</v>
      </c>
      <c r="Y43" s="328"/>
      <c r="Z43" s="328"/>
      <c r="AA43" s="328"/>
      <c r="AB43" s="328"/>
      <c r="AC43" s="329"/>
    </row>
    <row r="44" spans="1:29" ht="16.2" thickBot="1">
      <c r="A44" s="308" t="s">
        <v>48</v>
      </c>
      <c r="B44" s="309"/>
      <c r="C44" s="19">
        <f t="shared" ref="C44:V44" si="8">SUM(C45:C53)</f>
        <v>180</v>
      </c>
      <c r="D44" s="125">
        <f>SUM(D45:D53)</f>
        <v>30</v>
      </c>
      <c r="E44" s="19">
        <f t="shared" si="8"/>
        <v>0</v>
      </c>
      <c r="F44" s="19">
        <f t="shared" si="8"/>
        <v>0</v>
      </c>
      <c r="G44" s="19">
        <f t="shared" si="8"/>
        <v>0</v>
      </c>
      <c r="H44" s="19">
        <f t="shared" si="8"/>
        <v>0</v>
      </c>
      <c r="I44" s="19">
        <f t="shared" si="8"/>
        <v>0</v>
      </c>
      <c r="J44" s="19">
        <f t="shared" si="8"/>
        <v>0</v>
      </c>
      <c r="K44" s="19">
        <f t="shared" si="8"/>
        <v>0</v>
      </c>
      <c r="L44" s="19">
        <f t="shared" si="8"/>
        <v>0</v>
      </c>
      <c r="M44" s="19">
        <f t="shared" si="8"/>
        <v>0</v>
      </c>
      <c r="N44" s="19">
        <f t="shared" si="8"/>
        <v>24</v>
      </c>
      <c r="O44" s="19">
        <f t="shared" si="8"/>
        <v>0</v>
      </c>
      <c r="P44" s="19">
        <f t="shared" si="8"/>
        <v>4</v>
      </c>
      <c r="Q44" s="19">
        <f t="shared" si="8"/>
        <v>60</v>
      </c>
      <c r="R44" s="19">
        <f t="shared" si="8"/>
        <v>36</v>
      </c>
      <c r="S44" s="19">
        <f t="shared" si="8"/>
        <v>16</v>
      </c>
      <c r="T44" s="19">
        <f t="shared" si="8"/>
        <v>42</v>
      </c>
      <c r="U44" s="19">
        <f t="shared" si="8"/>
        <v>18</v>
      </c>
      <c r="V44" s="37">
        <f t="shared" si="8"/>
        <v>10</v>
      </c>
      <c r="W44" s="348" t="s">
        <v>112</v>
      </c>
      <c r="X44" s="349"/>
      <c r="Y44" s="349"/>
      <c r="Z44" s="349"/>
      <c r="AA44" s="349"/>
      <c r="AB44" s="349"/>
      <c r="AC44" s="350"/>
    </row>
    <row r="45" spans="1:29" ht="16.5" customHeight="1">
      <c r="A45" s="153">
        <v>32</v>
      </c>
      <c r="B45" s="155" t="s">
        <v>37</v>
      </c>
      <c r="C45" s="65">
        <f t="shared" ref="C45:C53" si="9">SUM(E45:V45)-G45-J45-M45-P45-S45-V45</f>
        <v>36</v>
      </c>
      <c r="D45" s="42">
        <f t="shared" ref="D45:D53" si="10">G45+J45+M45+P45+S45+V45</f>
        <v>6</v>
      </c>
      <c r="E45" s="79"/>
      <c r="F45" s="80"/>
      <c r="G45" s="81"/>
      <c r="H45" s="82"/>
      <c r="I45" s="83"/>
      <c r="J45" s="84"/>
      <c r="K45" s="82"/>
      <c r="L45" s="83"/>
      <c r="M45" s="84"/>
      <c r="N45" s="85"/>
      <c r="O45" s="86"/>
      <c r="P45" s="87"/>
      <c r="Q45" s="85">
        <v>18</v>
      </c>
      <c r="R45" s="86">
        <v>18</v>
      </c>
      <c r="S45" s="87">
        <v>6</v>
      </c>
      <c r="T45" s="82"/>
      <c r="U45" s="83"/>
      <c r="V45" s="107"/>
      <c r="W45" s="149" t="s">
        <v>79</v>
      </c>
      <c r="X45" s="297" t="s">
        <v>101</v>
      </c>
      <c r="Y45" s="298"/>
      <c r="Z45" s="298"/>
      <c r="AA45" s="298"/>
      <c r="AB45" s="298"/>
      <c r="AC45" s="299"/>
    </row>
    <row r="46" spans="1:29" ht="15" customHeight="1">
      <c r="A46" s="153">
        <v>33</v>
      </c>
      <c r="B46" s="88" t="s">
        <v>38</v>
      </c>
      <c r="C46" s="65">
        <f t="shared" si="9"/>
        <v>36</v>
      </c>
      <c r="D46" s="42">
        <f t="shared" si="10"/>
        <v>6</v>
      </c>
      <c r="E46" s="66"/>
      <c r="F46" s="67"/>
      <c r="G46" s="18"/>
      <c r="H46" s="6"/>
      <c r="I46" s="2"/>
      <c r="J46" s="3"/>
      <c r="K46" s="6"/>
      <c r="L46" s="2"/>
      <c r="M46" s="3"/>
      <c r="N46" s="6"/>
      <c r="O46" s="2"/>
      <c r="P46" s="3"/>
      <c r="Q46" s="6">
        <v>18</v>
      </c>
      <c r="R46" s="2">
        <v>18</v>
      </c>
      <c r="S46" s="3">
        <v>6</v>
      </c>
      <c r="T46" s="6"/>
      <c r="U46" s="2"/>
      <c r="V46" s="7"/>
      <c r="W46" s="150" t="s">
        <v>80</v>
      </c>
      <c r="X46" s="333" t="s">
        <v>102</v>
      </c>
      <c r="Y46" s="334"/>
      <c r="Z46" s="334"/>
      <c r="AA46" s="334"/>
      <c r="AB46" s="334"/>
      <c r="AC46" s="335"/>
    </row>
    <row r="47" spans="1:29" ht="14.4" thickBot="1">
      <c r="A47" s="153">
        <v>34</v>
      </c>
      <c r="B47" s="156" t="s">
        <v>39</v>
      </c>
      <c r="C47" s="65">
        <f t="shared" si="9"/>
        <v>36</v>
      </c>
      <c r="D47" s="42">
        <f t="shared" si="10"/>
        <v>6</v>
      </c>
      <c r="E47" s="66"/>
      <c r="F47" s="67"/>
      <c r="G47" s="18"/>
      <c r="H47" s="6"/>
      <c r="I47" s="2"/>
      <c r="J47" s="3"/>
      <c r="K47" s="6"/>
      <c r="L47" s="2"/>
      <c r="M47" s="3"/>
      <c r="N47" s="6"/>
      <c r="O47" s="2"/>
      <c r="P47" s="3"/>
      <c r="Q47" s="6"/>
      <c r="R47" s="2"/>
      <c r="S47" s="3"/>
      <c r="T47" s="6">
        <v>18</v>
      </c>
      <c r="U47" s="2">
        <v>18</v>
      </c>
      <c r="V47" s="7">
        <v>6</v>
      </c>
      <c r="W47" s="151" t="s">
        <v>81</v>
      </c>
      <c r="X47" s="327" t="s">
        <v>100</v>
      </c>
      <c r="Y47" s="328"/>
      <c r="Z47" s="328"/>
      <c r="AA47" s="328"/>
      <c r="AB47" s="328"/>
      <c r="AC47" s="329"/>
    </row>
    <row r="48" spans="1:29" ht="16.2" thickBot="1">
      <c r="A48" s="153">
        <v>35</v>
      </c>
      <c r="B48" s="157" t="s">
        <v>32</v>
      </c>
      <c r="C48" s="65">
        <f t="shared" si="9"/>
        <v>12</v>
      </c>
      <c r="D48" s="42">
        <f t="shared" si="10"/>
        <v>2</v>
      </c>
      <c r="E48" s="66"/>
      <c r="F48" s="67"/>
      <c r="G48" s="89"/>
      <c r="H48" s="66"/>
      <c r="I48" s="67"/>
      <c r="J48" s="90"/>
      <c r="K48" s="66"/>
      <c r="L48" s="67"/>
      <c r="M48" s="90"/>
      <c r="N48" s="66">
        <v>12</v>
      </c>
      <c r="O48" s="67"/>
      <c r="P48" s="90">
        <v>2</v>
      </c>
      <c r="Q48" s="66"/>
      <c r="R48" s="67"/>
      <c r="S48" s="90"/>
      <c r="T48" s="6"/>
      <c r="U48" s="2"/>
      <c r="V48" s="7"/>
      <c r="W48" s="348" t="s">
        <v>113</v>
      </c>
      <c r="X48" s="349"/>
      <c r="Y48" s="349"/>
      <c r="Z48" s="349"/>
      <c r="AA48" s="349"/>
      <c r="AB48" s="349"/>
      <c r="AC48" s="350"/>
    </row>
    <row r="49" spans="1:29">
      <c r="A49" s="153">
        <v>36</v>
      </c>
      <c r="B49" s="157" t="s">
        <v>33</v>
      </c>
      <c r="C49" s="65">
        <f t="shared" si="9"/>
        <v>12</v>
      </c>
      <c r="D49" s="42">
        <f t="shared" si="10"/>
        <v>2</v>
      </c>
      <c r="E49" s="66"/>
      <c r="F49" s="67"/>
      <c r="G49" s="89"/>
      <c r="H49" s="66"/>
      <c r="I49" s="67"/>
      <c r="J49" s="90"/>
      <c r="K49" s="66"/>
      <c r="L49" s="67"/>
      <c r="M49" s="90"/>
      <c r="N49" s="66">
        <v>12</v>
      </c>
      <c r="O49" s="67"/>
      <c r="P49" s="90">
        <v>2</v>
      </c>
      <c r="Q49" s="66"/>
      <c r="R49" s="67"/>
      <c r="S49" s="90"/>
      <c r="T49" s="6"/>
      <c r="U49" s="2"/>
      <c r="V49" s="7"/>
      <c r="W49" s="149" t="s">
        <v>79</v>
      </c>
      <c r="X49" s="297" t="s">
        <v>95</v>
      </c>
      <c r="Y49" s="298"/>
      <c r="Z49" s="298"/>
      <c r="AA49" s="298"/>
      <c r="AB49" s="298"/>
      <c r="AC49" s="299"/>
    </row>
    <row r="50" spans="1:29">
      <c r="A50" s="153">
        <v>37</v>
      </c>
      <c r="B50" s="157" t="s">
        <v>34</v>
      </c>
      <c r="C50" s="65">
        <f t="shared" si="9"/>
        <v>12</v>
      </c>
      <c r="D50" s="42">
        <f t="shared" si="10"/>
        <v>2</v>
      </c>
      <c r="E50" s="66"/>
      <c r="F50" s="67"/>
      <c r="G50" s="89"/>
      <c r="H50" s="66"/>
      <c r="I50" s="67"/>
      <c r="J50" s="90"/>
      <c r="K50" s="66"/>
      <c r="L50" s="67"/>
      <c r="M50" s="90"/>
      <c r="N50" s="6"/>
      <c r="O50" s="67"/>
      <c r="P50" s="90"/>
      <c r="Q50" s="6">
        <v>12</v>
      </c>
      <c r="R50" s="67"/>
      <c r="S50" s="90">
        <v>2</v>
      </c>
      <c r="T50" s="6"/>
      <c r="U50" s="2"/>
      <c r="V50" s="7"/>
      <c r="W50" s="150" t="s">
        <v>80</v>
      </c>
      <c r="X50" s="333" t="s">
        <v>94</v>
      </c>
      <c r="Y50" s="334"/>
      <c r="Z50" s="334"/>
      <c r="AA50" s="334"/>
      <c r="AB50" s="334"/>
      <c r="AC50" s="335"/>
    </row>
    <row r="51" spans="1:29" ht="14.4" thickBot="1">
      <c r="A51" s="153">
        <v>38</v>
      </c>
      <c r="B51" s="157" t="s">
        <v>35</v>
      </c>
      <c r="C51" s="65">
        <f t="shared" si="9"/>
        <v>12</v>
      </c>
      <c r="D51" s="42">
        <f t="shared" si="10"/>
        <v>2</v>
      </c>
      <c r="E51" s="91"/>
      <c r="F51" s="92"/>
      <c r="G51" s="35"/>
      <c r="H51" s="91"/>
      <c r="I51" s="92"/>
      <c r="J51" s="93"/>
      <c r="K51" s="91"/>
      <c r="L51" s="92"/>
      <c r="M51" s="93"/>
      <c r="N51" s="54"/>
      <c r="O51" s="92"/>
      <c r="P51" s="93"/>
      <c r="Q51" s="54">
        <v>12</v>
      </c>
      <c r="R51" s="92"/>
      <c r="S51" s="93">
        <v>2</v>
      </c>
      <c r="T51" s="6"/>
      <c r="U51" s="2"/>
      <c r="V51" s="7"/>
      <c r="W51" s="151" t="s">
        <v>81</v>
      </c>
      <c r="X51" s="327" t="s">
        <v>96</v>
      </c>
      <c r="Y51" s="328"/>
      <c r="Z51" s="328"/>
      <c r="AA51" s="328"/>
      <c r="AB51" s="328"/>
      <c r="AC51" s="329"/>
    </row>
    <row r="52" spans="1:29" ht="16.2" thickBot="1">
      <c r="A52" s="153">
        <v>39</v>
      </c>
      <c r="B52" s="157" t="s">
        <v>36</v>
      </c>
      <c r="C52" s="65">
        <f t="shared" si="9"/>
        <v>12</v>
      </c>
      <c r="D52" s="42">
        <f t="shared" si="10"/>
        <v>2</v>
      </c>
      <c r="E52" s="91"/>
      <c r="F52" s="92"/>
      <c r="G52" s="35"/>
      <c r="H52" s="91"/>
      <c r="I52" s="92"/>
      <c r="J52" s="93"/>
      <c r="K52" s="91"/>
      <c r="L52" s="92"/>
      <c r="M52" s="93"/>
      <c r="N52" s="54"/>
      <c r="O52" s="92"/>
      <c r="P52" s="93"/>
      <c r="Q52" s="54"/>
      <c r="R52" s="92"/>
      <c r="S52" s="93"/>
      <c r="T52" s="6">
        <v>12</v>
      </c>
      <c r="U52" s="2"/>
      <c r="V52" s="7">
        <v>2</v>
      </c>
      <c r="W52" s="348" t="s">
        <v>68</v>
      </c>
      <c r="X52" s="349"/>
      <c r="Y52" s="349"/>
      <c r="Z52" s="349"/>
      <c r="AA52" s="349"/>
      <c r="AB52" s="349"/>
      <c r="AC52" s="350"/>
    </row>
    <row r="53" spans="1:29" ht="14.4" thickBot="1">
      <c r="A53" s="153">
        <v>40</v>
      </c>
      <c r="B53" s="158" t="s">
        <v>61</v>
      </c>
      <c r="C53" s="65">
        <f t="shared" si="9"/>
        <v>12</v>
      </c>
      <c r="D53" s="42">
        <f t="shared" si="10"/>
        <v>2</v>
      </c>
      <c r="E53" s="91"/>
      <c r="F53" s="92"/>
      <c r="G53" s="35"/>
      <c r="H53" s="91"/>
      <c r="I53" s="92"/>
      <c r="J53" s="93"/>
      <c r="K53" s="91"/>
      <c r="L53" s="92"/>
      <c r="M53" s="93"/>
      <c r="N53" s="54"/>
      <c r="O53" s="92"/>
      <c r="P53" s="93"/>
      <c r="Q53" s="54"/>
      <c r="R53" s="92"/>
      <c r="S53" s="93"/>
      <c r="T53" s="54">
        <v>12</v>
      </c>
      <c r="U53" s="55"/>
      <c r="V53" s="59">
        <v>2</v>
      </c>
      <c r="W53" s="149" t="s">
        <v>79</v>
      </c>
      <c r="X53" s="294" t="s">
        <v>90</v>
      </c>
      <c r="Y53" s="295"/>
      <c r="Z53" s="295"/>
      <c r="AA53" s="295"/>
      <c r="AB53" s="295"/>
      <c r="AC53" s="296"/>
    </row>
    <row r="54" spans="1:29">
      <c r="A54" s="94"/>
      <c r="B54" s="154" t="s">
        <v>98</v>
      </c>
      <c r="C54" s="96">
        <f>C9+C24+C26+C44+C23</f>
        <v>1080</v>
      </c>
      <c r="D54" s="171">
        <f>D9+D24+D26+D44+D23</f>
        <v>183</v>
      </c>
      <c r="E54" s="165">
        <f t="shared" ref="E54:S54" si="11">E9+E24+E26+E44</f>
        <v>78</v>
      </c>
      <c r="F54" s="166">
        <f t="shared" si="11"/>
        <v>78</v>
      </c>
      <c r="G54" s="167">
        <f t="shared" si="11"/>
        <v>30</v>
      </c>
      <c r="H54" s="165">
        <f t="shared" si="11"/>
        <v>84</v>
      </c>
      <c r="I54" s="166">
        <f t="shared" si="11"/>
        <v>102</v>
      </c>
      <c r="J54" s="167">
        <f t="shared" si="11"/>
        <v>30</v>
      </c>
      <c r="K54" s="165">
        <f t="shared" si="11"/>
        <v>84</v>
      </c>
      <c r="L54" s="166">
        <f t="shared" si="11"/>
        <v>138</v>
      </c>
      <c r="M54" s="167">
        <f t="shared" si="11"/>
        <v>30</v>
      </c>
      <c r="N54" s="165">
        <f t="shared" si="11"/>
        <v>66</v>
      </c>
      <c r="O54" s="166">
        <f t="shared" si="11"/>
        <v>84</v>
      </c>
      <c r="P54" s="167">
        <f t="shared" si="11"/>
        <v>30</v>
      </c>
      <c r="Q54" s="165">
        <f t="shared" si="11"/>
        <v>84</v>
      </c>
      <c r="R54" s="166">
        <f t="shared" si="11"/>
        <v>108</v>
      </c>
      <c r="S54" s="167">
        <f t="shared" si="11"/>
        <v>33</v>
      </c>
      <c r="T54" s="165">
        <f>T26+T44</f>
        <v>96</v>
      </c>
      <c r="U54" s="166">
        <f>U9+U24+U26+U44</f>
        <v>78</v>
      </c>
      <c r="V54" s="167">
        <f>V9+V24+V26+V44</f>
        <v>30</v>
      </c>
      <c r="W54" s="174" t="s">
        <v>80</v>
      </c>
      <c r="X54" s="336" t="s">
        <v>92</v>
      </c>
      <c r="Y54" s="337"/>
      <c r="Z54" s="337"/>
      <c r="AA54" s="337"/>
      <c r="AB54" s="337"/>
      <c r="AC54" s="338"/>
    </row>
    <row r="55" spans="1:29" ht="14.4" thickBot="1">
      <c r="A55" s="118"/>
      <c r="B55" s="98" t="s">
        <v>47</v>
      </c>
      <c r="C55" s="99"/>
      <c r="D55" s="172"/>
      <c r="E55" s="330">
        <f>E54+F54</f>
        <v>156</v>
      </c>
      <c r="F55" s="331"/>
      <c r="G55" s="332"/>
      <c r="H55" s="330">
        <f>H54+I54</f>
        <v>186</v>
      </c>
      <c r="I55" s="331"/>
      <c r="J55" s="332"/>
      <c r="K55" s="330">
        <f>K54+L54</f>
        <v>222</v>
      </c>
      <c r="L55" s="331"/>
      <c r="M55" s="332"/>
      <c r="N55" s="330">
        <f>N54+O54</f>
        <v>150</v>
      </c>
      <c r="O55" s="331"/>
      <c r="P55" s="332"/>
      <c r="Q55" s="330">
        <f>Q54+R54</f>
        <v>192</v>
      </c>
      <c r="R55" s="331"/>
      <c r="S55" s="332"/>
      <c r="T55" s="330">
        <f>T54+U54</f>
        <v>174</v>
      </c>
      <c r="U55" s="331"/>
      <c r="V55" s="332"/>
      <c r="W55" s="175" t="s">
        <v>81</v>
      </c>
      <c r="X55" s="342" t="s">
        <v>91</v>
      </c>
      <c r="Y55" s="343"/>
      <c r="Z55" s="343"/>
      <c r="AA55" s="343"/>
      <c r="AB55" s="343"/>
      <c r="AC55" s="344"/>
    </row>
    <row r="56" spans="1:29" ht="15" customHeight="1" thickBot="1">
      <c r="A56" s="119"/>
      <c r="B56" s="120" t="s">
        <v>104</v>
      </c>
      <c r="C56" s="128">
        <f>D11+D15+D25+D42+D44</f>
        <v>58</v>
      </c>
      <c r="D56" s="173">
        <f>(D11+D15+D25+D42+D44)/D54</f>
        <v>0.31693989071038253</v>
      </c>
      <c r="E56" s="176"/>
      <c r="F56" s="177"/>
      <c r="G56" s="178"/>
      <c r="H56" s="176"/>
      <c r="I56" s="177"/>
      <c r="J56" s="178"/>
      <c r="K56" s="176"/>
      <c r="L56" s="177"/>
      <c r="M56" s="178"/>
      <c r="N56" s="176"/>
      <c r="O56" s="177"/>
      <c r="P56" s="178"/>
      <c r="Q56" s="176"/>
      <c r="R56" s="177"/>
      <c r="S56" s="178"/>
      <c r="T56" s="176"/>
      <c r="U56" s="177"/>
      <c r="V56" s="178"/>
    </row>
    <row r="57" spans="1:29" ht="15" customHeight="1">
      <c r="A57" s="102"/>
      <c r="B57" s="135"/>
      <c r="C57" s="136"/>
      <c r="D57" s="137"/>
      <c r="E57" s="138"/>
      <c r="F57" s="138"/>
      <c r="G57" s="139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</row>
    <row r="58" spans="1:29" ht="15" customHeight="1" thickBot="1">
      <c r="A58" s="102"/>
      <c r="B58" s="135"/>
      <c r="C58" s="136"/>
      <c r="D58" s="137"/>
      <c r="E58" s="138"/>
      <c r="F58" s="138"/>
      <c r="G58" s="139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</row>
    <row r="59" spans="1:29" ht="15" customHeight="1" thickBot="1">
      <c r="A59" s="321" t="s">
        <v>119</v>
      </c>
      <c r="B59" s="322"/>
      <c r="C59" s="322"/>
      <c r="D59" s="322"/>
      <c r="E59" s="322"/>
      <c r="F59" s="322"/>
      <c r="G59" s="322"/>
      <c r="H59" s="322"/>
      <c r="I59" s="322"/>
      <c r="J59" s="322"/>
      <c r="K59" s="322"/>
      <c r="L59" s="322"/>
      <c r="M59" s="322"/>
      <c r="N59" s="322"/>
      <c r="O59" s="322"/>
      <c r="P59" s="323"/>
      <c r="Q59" s="144"/>
      <c r="R59" s="144"/>
      <c r="S59" s="144"/>
      <c r="T59" s="144"/>
      <c r="U59" s="144"/>
      <c r="V59" s="144"/>
    </row>
    <row r="60" spans="1:29" ht="15" customHeight="1">
      <c r="A60" s="143" t="s">
        <v>0</v>
      </c>
      <c r="B60" s="140" t="s">
        <v>1</v>
      </c>
      <c r="C60" s="141" t="s">
        <v>2</v>
      </c>
      <c r="D60" s="142" t="s">
        <v>9</v>
      </c>
      <c r="E60" s="324">
        <v>1</v>
      </c>
      <c r="F60" s="325"/>
      <c r="G60" s="326"/>
      <c r="H60" s="325">
        <v>2</v>
      </c>
      <c r="I60" s="325"/>
      <c r="J60" s="347"/>
      <c r="K60" s="324">
        <v>3</v>
      </c>
      <c r="L60" s="325"/>
      <c r="M60" s="347"/>
      <c r="N60" s="324">
        <v>4</v>
      </c>
      <c r="O60" s="325"/>
      <c r="P60" s="326"/>
      <c r="Q60" s="20"/>
      <c r="R60" s="20"/>
      <c r="S60" s="20"/>
      <c r="T60" s="20"/>
      <c r="U60" s="20"/>
      <c r="V60" s="20"/>
    </row>
    <row r="61" spans="1:29" ht="15" customHeight="1" thickBot="1">
      <c r="A61" s="129"/>
      <c r="B61" s="130"/>
      <c r="C61" s="132"/>
      <c r="D61" s="133"/>
      <c r="E61" s="33" t="s">
        <v>3</v>
      </c>
      <c r="F61" s="34" t="s">
        <v>4</v>
      </c>
      <c r="G61" s="35" t="s">
        <v>10</v>
      </c>
      <c r="H61" s="26" t="s">
        <v>3</v>
      </c>
      <c r="I61" s="34" t="s">
        <v>4</v>
      </c>
      <c r="J61" s="36" t="s">
        <v>10</v>
      </c>
      <c r="K61" s="33" t="s">
        <v>3</v>
      </c>
      <c r="L61" s="34" t="s">
        <v>4</v>
      </c>
      <c r="M61" s="36" t="s">
        <v>10</v>
      </c>
      <c r="N61" s="33" t="s">
        <v>3</v>
      </c>
      <c r="O61" s="34" t="s">
        <v>4</v>
      </c>
      <c r="P61" s="35" t="s">
        <v>10</v>
      </c>
      <c r="Q61" s="20"/>
      <c r="R61" s="20"/>
      <c r="S61" s="20"/>
      <c r="T61" s="20"/>
      <c r="U61" s="20"/>
      <c r="V61" s="20"/>
    </row>
    <row r="62" spans="1:29" ht="15" customHeight="1" thickBot="1">
      <c r="A62" s="308" t="s">
        <v>44</v>
      </c>
      <c r="B62" s="309"/>
      <c r="C62" s="19">
        <f t="shared" ref="C62:J62" si="12">SUM(C63:C70)</f>
        <v>144</v>
      </c>
      <c r="D62" s="19">
        <f t="shared" si="12"/>
        <v>39</v>
      </c>
      <c r="E62" s="17">
        <f t="shared" si="12"/>
        <v>63</v>
      </c>
      <c r="F62" s="17">
        <f t="shared" si="12"/>
        <v>45</v>
      </c>
      <c r="G62" s="17">
        <f t="shared" si="12"/>
        <v>30</v>
      </c>
      <c r="H62" s="15">
        <f t="shared" si="12"/>
        <v>18</v>
      </c>
      <c r="I62" s="15">
        <f t="shared" si="12"/>
        <v>18</v>
      </c>
      <c r="J62" s="40">
        <f t="shared" si="12"/>
        <v>9</v>
      </c>
      <c r="K62" s="17">
        <f t="shared" ref="K62:P62" si="13">SUM(K63:K69)</f>
        <v>0</v>
      </c>
      <c r="L62" s="15">
        <f t="shared" si="13"/>
        <v>0</v>
      </c>
      <c r="M62" s="40">
        <f t="shared" si="13"/>
        <v>0</v>
      </c>
      <c r="N62" s="17">
        <f t="shared" si="13"/>
        <v>0</v>
      </c>
      <c r="O62" s="15">
        <f t="shared" si="13"/>
        <v>0</v>
      </c>
      <c r="P62" s="39">
        <f t="shared" si="13"/>
        <v>0</v>
      </c>
      <c r="Q62" s="20"/>
      <c r="R62" s="20"/>
      <c r="S62" s="20"/>
      <c r="T62" s="20"/>
      <c r="U62" s="20"/>
      <c r="V62" s="20"/>
      <c r="W62" s="102"/>
      <c r="X62" s="102"/>
      <c r="Y62" s="102"/>
      <c r="Z62" s="102"/>
      <c r="AA62" s="102"/>
    </row>
    <row r="63" spans="1:29" ht="15" customHeight="1">
      <c r="A63" s="41">
        <v>1</v>
      </c>
      <c r="B63" s="14" t="s">
        <v>43</v>
      </c>
      <c r="C63" s="12">
        <f t="shared" ref="C63:C68" si="14">SUM(E63:P63)-G63-J63-M63-P63</f>
        <v>18</v>
      </c>
      <c r="D63" s="42">
        <f t="shared" ref="D63:D68" si="15">G63+J63+M63+P63</f>
        <v>6</v>
      </c>
      <c r="E63" s="6">
        <v>18</v>
      </c>
      <c r="F63" s="2"/>
      <c r="G63" s="18">
        <v>6</v>
      </c>
      <c r="H63" s="11"/>
      <c r="I63" s="2"/>
      <c r="J63" s="7"/>
      <c r="K63" s="6"/>
      <c r="L63" s="2"/>
      <c r="M63" s="7"/>
      <c r="N63" s="6"/>
      <c r="O63" s="2"/>
      <c r="P63" s="3"/>
      <c r="Q63" s="20"/>
      <c r="R63" s="20"/>
      <c r="S63" s="20"/>
      <c r="T63" s="20"/>
      <c r="U63" s="20"/>
      <c r="V63" s="20"/>
      <c r="W63" s="101"/>
      <c r="X63" s="20"/>
      <c r="Y63" s="20"/>
      <c r="Z63" s="20"/>
      <c r="AA63" s="20"/>
      <c r="AB63" s="20"/>
      <c r="AC63" s="20"/>
    </row>
    <row r="64" spans="1:29">
      <c r="A64" s="41">
        <v>2</v>
      </c>
      <c r="B64" s="14" t="s">
        <v>17</v>
      </c>
      <c r="C64" s="12">
        <f t="shared" si="14"/>
        <v>18</v>
      </c>
      <c r="D64" s="42">
        <f t="shared" si="15"/>
        <v>6</v>
      </c>
      <c r="E64" s="6">
        <v>9</v>
      </c>
      <c r="F64" s="10">
        <v>9</v>
      </c>
      <c r="G64" s="44">
        <v>6</v>
      </c>
      <c r="H64" s="10"/>
      <c r="I64" s="27"/>
      <c r="J64" s="45"/>
      <c r="K64" s="9"/>
      <c r="L64" s="27"/>
      <c r="M64" s="45"/>
      <c r="N64" s="9"/>
      <c r="O64" s="27"/>
      <c r="P64" s="43"/>
      <c r="Q64" s="20"/>
      <c r="R64" s="20"/>
      <c r="S64" s="20"/>
      <c r="T64" s="20"/>
      <c r="U64" s="20"/>
      <c r="V64" s="20"/>
      <c r="W64" s="101"/>
      <c r="X64" s="20"/>
      <c r="Y64" s="20"/>
      <c r="Z64" s="20"/>
      <c r="AA64" s="20"/>
      <c r="AB64" s="20"/>
      <c r="AC64" s="20"/>
    </row>
    <row r="65" spans="1:29">
      <c r="A65" s="41">
        <v>3</v>
      </c>
      <c r="B65" s="14" t="s">
        <v>14</v>
      </c>
      <c r="C65" s="12">
        <f t="shared" si="14"/>
        <v>18</v>
      </c>
      <c r="D65" s="42">
        <f t="shared" si="15"/>
        <v>6</v>
      </c>
      <c r="E65" s="9">
        <v>9</v>
      </c>
      <c r="F65" s="27">
        <v>9</v>
      </c>
      <c r="G65" s="44">
        <v>6</v>
      </c>
      <c r="H65" s="10"/>
      <c r="I65" s="27"/>
      <c r="J65" s="45"/>
      <c r="K65" s="6"/>
      <c r="L65" s="2"/>
      <c r="M65" s="7"/>
      <c r="N65" s="6"/>
      <c r="O65" s="2"/>
      <c r="P65" s="3"/>
      <c r="Q65" s="20"/>
      <c r="R65" s="20"/>
      <c r="S65" s="20"/>
      <c r="T65" s="20"/>
      <c r="U65" s="20"/>
      <c r="V65" s="20"/>
      <c r="W65" s="101"/>
      <c r="X65" s="20"/>
      <c r="Y65" s="20"/>
      <c r="Z65" s="20"/>
      <c r="AA65" s="20"/>
      <c r="AB65" s="20"/>
      <c r="AC65" s="20"/>
    </row>
    <row r="66" spans="1:29">
      <c r="A66" s="41">
        <v>4</v>
      </c>
      <c r="B66" s="24" t="s">
        <v>5</v>
      </c>
      <c r="C66" s="12">
        <f t="shared" si="14"/>
        <v>18</v>
      </c>
      <c r="D66" s="42">
        <f t="shared" si="15"/>
        <v>5</v>
      </c>
      <c r="E66" s="6">
        <v>18</v>
      </c>
      <c r="F66" s="50"/>
      <c r="G66" s="18">
        <v>5</v>
      </c>
      <c r="H66" s="48"/>
      <c r="I66" s="50"/>
      <c r="J66" s="51"/>
      <c r="K66" s="47"/>
      <c r="L66" s="50"/>
      <c r="M66" s="51"/>
      <c r="N66" s="47"/>
      <c r="O66" s="50"/>
      <c r="P66" s="52"/>
      <c r="Q66" s="20"/>
      <c r="R66" s="20"/>
      <c r="S66" s="20"/>
      <c r="T66" s="20"/>
      <c r="U66" s="20"/>
      <c r="V66" s="20"/>
      <c r="W66" s="101"/>
      <c r="X66" s="20"/>
      <c r="Y66" s="20"/>
      <c r="Z66" s="20"/>
      <c r="AA66" s="20"/>
      <c r="AB66" s="20"/>
      <c r="AC66" s="20"/>
    </row>
    <row r="67" spans="1:29">
      <c r="A67" s="41">
        <v>5</v>
      </c>
      <c r="B67" s="24" t="s">
        <v>114</v>
      </c>
      <c r="C67" s="12">
        <f t="shared" si="14"/>
        <v>18</v>
      </c>
      <c r="D67" s="42">
        <f t="shared" si="15"/>
        <v>5</v>
      </c>
      <c r="E67" s="6">
        <v>9</v>
      </c>
      <c r="F67" s="10">
        <v>9</v>
      </c>
      <c r="G67" s="44">
        <v>5</v>
      </c>
      <c r="H67" s="10"/>
      <c r="I67" s="27"/>
      <c r="J67" s="45"/>
      <c r="K67" s="9"/>
      <c r="L67" s="27"/>
      <c r="M67" s="45"/>
      <c r="N67" s="9"/>
      <c r="O67" s="27"/>
      <c r="P67" s="43"/>
      <c r="Q67" s="20"/>
      <c r="R67" s="20"/>
      <c r="S67" s="20"/>
      <c r="T67" s="20"/>
      <c r="U67" s="20"/>
      <c r="V67" s="20"/>
      <c r="W67" s="101"/>
      <c r="X67" s="20"/>
      <c r="Y67" s="20"/>
      <c r="Z67" s="20"/>
      <c r="AA67" s="20"/>
      <c r="AB67" s="20"/>
      <c r="AC67" s="20"/>
    </row>
    <row r="68" spans="1:29">
      <c r="A68" s="41">
        <v>6</v>
      </c>
      <c r="B68" s="14" t="s">
        <v>19</v>
      </c>
      <c r="C68" s="12">
        <f t="shared" si="14"/>
        <v>18</v>
      </c>
      <c r="D68" s="42">
        <f t="shared" si="15"/>
        <v>6</v>
      </c>
      <c r="E68" s="6"/>
      <c r="F68" s="2"/>
      <c r="G68" s="18"/>
      <c r="H68" s="6">
        <v>18</v>
      </c>
      <c r="I68" s="2"/>
      <c r="J68" s="18">
        <v>6</v>
      </c>
      <c r="K68" s="6"/>
      <c r="L68" s="2"/>
      <c r="M68" s="7"/>
      <c r="N68" s="6"/>
      <c r="O68" s="2"/>
      <c r="P68" s="3"/>
      <c r="Q68" s="20"/>
      <c r="R68" s="20"/>
      <c r="S68" s="20"/>
      <c r="T68" s="20"/>
      <c r="U68" s="20"/>
      <c r="V68" s="20"/>
      <c r="W68" s="101"/>
      <c r="X68" s="20"/>
      <c r="Y68" s="20"/>
      <c r="Z68" s="20"/>
      <c r="AA68" s="20"/>
      <c r="AB68" s="20"/>
      <c r="AC68" s="20"/>
    </row>
    <row r="69" spans="1:29" ht="14.4" thickBot="1">
      <c r="A69" s="41">
        <v>7</v>
      </c>
      <c r="B69" s="60" t="s">
        <v>31</v>
      </c>
      <c r="C69" s="272">
        <v>36</v>
      </c>
      <c r="D69" s="42">
        <v>5</v>
      </c>
      <c r="E69" s="6"/>
      <c r="F69" s="11">
        <v>18</v>
      </c>
      <c r="G69" s="18">
        <v>2</v>
      </c>
      <c r="H69" s="11"/>
      <c r="I69" s="2">
        <v>18</v>
      </c>
      <c r="J69" s="111">
        <v>3</v>
      </c>
      <c r="K69" s="6"/>
      <c r="L69" s="2"/>
      <c r="M69" s="7"/>
      <c r="N69" s="6"/>
      <c r="O69" s="2"/>
      <c r="P69" s="7"/>
      <c r="Q69" s="274"/>
      <c r="Y69" s="20"/>
      <c r="Z69" s="20"/>
      <c r="AA69" s="20"/>
      <c r="AB69" s="20"/>
      <c r="AC69" s="20"/>
    </row>
    <row r="70" spans="1:29" ht="16.2" thickBot="1">
      <c r="A70" s="41"/>
      <c r="B70" s="14"/>
      <c r="C70" s="188"/>
      <c r="D70" s="42"/>
      <c r="E70" s="6"/>
      <c r="F70" s="2"/>
      <c r="G70" s="18"/>
      <c r="H70" s="6"/>
      <c r="I70" s="2"/>
      <c r="J70" s="18"/>
      <c r="K70" s="6"/>
      <c r="L70" s="2"/>
      <c r="M70" s="7"/>
      <c r="N70" s="6"/>
      <c r="O70" s="2"/>
      <c r="P70" s="3"/>
      <c r="Q70" s="321" t="s">
        <v>97</v>
      </c>
      <c r="R70" s="322"/>
      <c r="S70" s="322"/>
      <c r="T70" s="322"/>
      <c r="U70" s="322"/>
      <c r="V70" s="322"/>
      <c r="W70" s="322"/>
      <c r="X70" s="323"/>
      <c r="Y70" s="20"/>
      <c r="Z70" s="20"/>
      <c r="AA70" s="20"/>
      <c r="AB70" s="20"/>
      <c r="AC70" s="20"/>
    </row>
    <row r="71" spans="1:29" ht="16.5" customHeight="1" thickBot="1">
      <c r="A71" s="313" t="s">
        <v>46</v>
      </c>
      <c r="B71" s="309"/>
      <c r="C71" s="19">
        <f t="shared" ref="C71:G71" si="16">SUM(C72:C80)</f>
        <v>216</v>
      </c>
      <c r="D71" s="62">
        <f t="shared" si="16"/>
        <v>49</v>
      </c>
      <c r="E71" s="17">
        <f t="shared" si="16"/>
        <v>0</v>
      </c>
      <c r="F71" s="8">
        <f t="shared" si="16"/>
        <v>0</v>
      </c>
      <c r="G71" s="38">
        <f t="shared" si="16"/>
        <v>0</v>
      </c>
      <c r="H71" s="15">
        <f t="shared" ref="H71:P71" si="17">SUM(H72:H80)</f>
        <v>45</v>
      </c>
      <c r="I71" s="8">
        <f t="shared" si="17"/>
        <v>63</v>
      </c>
      <c r="J71" s="62">
        <f t="shared" si="17"/>
        <v>22</v>
      </c>
      <c r="K71" s="17">
        <f t="shared" si="17"/>
        <v>9</v>
      </c>
      <c r="L71" s="8">
        <f t="shared" si="17"/>
        <v>27</v>
      </c>
      <c r="M71" s="62">
        <f t="shared" si="17"/>
        <v>10</v>
      </c>
      <c r="N71" s="17">
        <f t="shared" si="17"/>
        <v>36</v>
      </c>
      <c r="O71" s="8">
        <f t="shared" si="17"/>
        <v>36</v>
      </c>
      <c r="P71" s="62">
        <f t="shared" si="17"/>
        <v>17</v>
      </c>
      <c r="Q71" s="339" t="s">
        <v>58</v>
      </c>
      <c r="R71" s="340"/>
      <c r="S71" s="340"/>
      <c r="T71" s="340"/>
      <c r="U71" s="340"/>
      <c r="V71" s="340"/>
      <c r="W71" s="340"/>
      <c r="X71" s="341"/>
      <c r="Y71" s="20"/>
      <c r="Z71" s="20"/>
      <c r="AA71" s="20"/>
      <c r="AB71" s="20"/>
      <c r="AC71" s="20"/>
    </row>
    <row r="72" spans="1:29">
      <c r="A72" s="63">
        <v>8</v>
      </c>
      <c r="B72" s="24" t="s">
        <v>64</v>
      </c>
      <c r="C72" s="12">
        <f t="shared" ref="C72:C80" si="18">SUM(E72:P72)-G72-J72-M72-P72</f>
        <v>27</v>
      </c>
      <c r="D72" s="42">
        <f t="shared" ref="D72:D80" si="19">G72+J72+M72+P72</f>
        <v>5</v>
      </c>
      <c r="E72" s="9"/>
      <c r="F72" s="27"/>
      <c r="G72" s="65"/>
      <c r="H72" s="10">
        <v>18</v>
      </c>
      <c r="I72" s="27">
        <v>9</v>
      </c>
      <c r="J72" s="100">
        <v>5</v>
      </c>
      <c r="K72" s="9"/>
      <c r="L72" s="27"/>
      <c r="M72" s="45"/>
      <c r="N72" s="9"/>
      <c r="O72" s="27"/>
      <c r="P72" s="134"/>
      <c r="Q72" s="152" t="s">
        <v>79</v>
      </c>
      <c r="R72" s="316" t="s">
        <v>76</v>
      </c>
      <c r="S72" s="316"/>
      <c r="T72" s="316"/>
      <c r="U72" s="316"/>
      <c r="V72" s="316"/>
      <c r="W72" s="316"/>
      <c r="X72" s="317"/>
      <c r="Y72" s="20"/>
      <c r="Z72" s="20"/>
      <c r="AA72" s="20"/>
      <c r="AB72" s="20"/>
      <c r="AC72" s="20"/>
    </row>
    <row r="73" spans="1:29">
      <c r="A73" s="63">
        <v>9</v>
      </c>
      <c r="B73" s="24" t="s">
        <v>40</v>
      </c>
      <c r="C73" s="12">
        <f t="shared" si="18"/>
        <v>27</v>
      </c>
      <c r="D73" s="42">
        <f t="shared" si="19"/>
        <v>5</v>
      </c>
      <c r="E73" s="6"/>
      <c r="F73" s="2"/>
      <c r="G73" s="18"/>
      <c r="H73" s="11">
        <v>9</v>
      </c>
      <c r="I73" s="2">
        <v>18</v>
      </c>
      <c r="J73" s="111">
        <v>5</v>
      </c>
      <c r="K73" s="6"/>
      <c r="L73" s="2"/>
      <c r="M73" s="7"/>
      <c r="N73" s="6"/>
      <c r="O73" s="2"/>
      <c r="P73" s="7"/>
      <c r="Q73" s="123" t="s">
        <v>80</v>
      </c>
      <c r="R73" s="314" t="s">
        <v>66</v>
      </c>
      <c r="S73" s="314"/>
      <c r="T73" s="314"/>
      <c r="U73" s="314"/>
      <c r="V73" s="314"/>
      <c r="W73" s="314"/>
      <c r="X73" s="315"/>
      <c r="Y73" s="20"/>
      <c r="Z73" s="20"/>
      <c r="AA73" s="20"/>
      <c r="AB73" s="20"/>
      <c r="AC73" s="20"/>
    </row>
    <row r="74" spans="1:29">
      <c r="A74" s="63">
        <v>10</v>
      </c>
      <c r="B74" s="24" t="s">
        <v>62</v>
      </c>
      <c r="C74" s="12">
        <f t="shared" si="18"/>
        <v>18</v>
      </c>
      <c r="D74" s="42">
        <f t="shared" si="19"/>
        <v>4</v>
      </c>
      <c r="E74" s="68"/>
      <c r="F74" s="69"/>
      <c r="G74" s="70"/>
      <c r="H74" s="11">
        <v>9</v>
      </c>
      <c r="I74" s="2">
        <v>9</v>
      </c>
      <c r="J74" s="111">
        <v>4</v>
      </c>
      <c r="K74" s="6"/>
      <c r="L74" s="2"/>
      <c r="M74" s="7"/>
      <c r="N74" s="6"/>
      <c r="O74" s="2"/>
      <c r="P74" s="7"/>
      <c r="Q74" s="123" t="s">
        <v>81</v>
      </c>
      <c r="R74" s="314" t="s">
        <v>77</v>
      </c>
      <c r="S74" s="314"/>
      <c r="T74" s="314"/>
      <c r="U74" s="314"/>
      <c r="V74" s="314"/>
      <c r="W74" s="314"/>
      <c r="X74" s="315"/>
      <c r="Y74" s="20"/>
      <c r="Z74" s="20"/>
      <c r="AA74" s="20"/>
      <c r="AB74" s="20"/>
      <c r="AC74" s="20"/>
    </row>
    <row r="75" spans="1:29" ht="14.4" thickBot="1">
      <c r="A75" s="63">
        <v>11</v>
      </c>
      <c r="B75" s="24" t="s">
        <v>106</v>
      </c>
      <c r="C75" s="12">
        <f t="shared" si="18"/>
        <v>9</v>
      </c>
      <c r="D75" s="42">
        <f t="shared" si="19"/>
        <v>2</v>
      </c>
      <c r="E75" s="6"/>
      <c r="F75" s="2"/>
      <c r="G75" s="18"/>
      <c r="H75" s="11"/>
      <c r="I75" s="2">
        <v>9</v>
      </c>
      <c r="J75" s="111">
        <v>2</v>
      </c>
      <c r="K75" s="6"/>
      <c r="L75" s="2"/>
      <c r="M75" s="7"/>
      <c r="N75" s="6"/>
      <c r="O75" s="2"/>
      <c r="P75" s="7"/>
      <c r="Q75" s="124" t="s">
        <v>82</v>
      </c>
      <c r="R75" s="318" t="s">
        <v>78</v>
      </c>
      <c r="S75" s="319"/>
      <c r="T75" s="319"/>
      <c r="U75" s="319"/>
      <c r="V75" s="319"/>
      <c r="W75" s="319"/>
      <c r="X75" s="320"/>
      <c r="Y75" s="20"/>
      <c r="Z75" s="20"/>
      <c r="AA75" s="20"/>
      <c r="AB75" s="20"/>
      <c r="AC75" s="20"/>
    </row>
    <row r="76" spans="1:29" ht="17.25" customHeight="1" thickBot="1">
      <c r="A76" s="63">
        <v>12</v>
      </c>
      <c r="B76" s="24" t="s">
        <v>56</v>
      </c>
      <c r="C76" s="12">
        <f t="shared" si="18"/>
        <v>27</v>
      </c>
      <c r="D76" s="42">
        <f t="shared" si="19"/>
        <v>6</v>
      </c>
      <c r="E76" s="6"/>
      <c r="F76" s="2"/>
      <c r="G76" s="18"/>
      <c r="H76" s="11">
        <v>9</v>
      </c>
      <c r="I76" s="2">
        <v>18</v>
      </c>
      <c r="J76" s="111">
        <v>6</v>
      </c>
      <c r="K76" s="6"/>
      <c r="L76" s="2"/>
      <c r="M76" s="7"/>
      <c r="N76" s="6"/>
      <c r="O76" s="2"/>
      <c r="P76" s="7"/>
      <c r="Q76" s="339" t="s">
        <v>42</v>
      </c>
      <c r="R76" s="340"/>
      <c r="S76" s="340"/>
      <c r="T76" s="340"/>
      <c r="U76" s="340"/>
      <c r="V76" s="340"/>
      <c r="W76" s="340"/>
      <c r="X76" s="341"/>
      <c r="Y76" s="20"/>
      <c r="Z76" s="20"/>
      <c r="AA76" s="20"/>
      <c r="AB76" s="20"/>
      <c r="AC76" s="20"/>
    </row>
    <row r="77" spans="1:29">
      <c r="A77" s="63">
        <v>13</v>
      </c>
      <c r="B77" s="24" t="s">
        <v>63</v>
      </c>
      <c r="C77" s="12">
        <f t="shared" si="18"/>
        <v>18</v>
      </c>
      <c r="D77" s="42">
        <f t="shared" si="19"/>
        <v>5</v>
      </c>
      <c r="E77" s="6"/>
      <c r="F77" s="2"/>
      <c r="G77" s="18"/>
      <c r="H77" s="11"/>
      <c r="I77" s="2"/>
      <c r="J77" s="7"/>
      <c r="K77" s="6">
        <v>9</v>
      </c>
      <c r="L77" s="2">
        <v>9</v>
      </c>
      <c r="M77" s="7">
        <v>5</v>
      </c>
      <c r="N77" s="6"/>
      <c r="O77" s="2"/>
      <c r="P77" s="7"/>
      <c r="Q77" s="152" t="s">
        <v>79</v>
      </c>
      <c r="R77" s="316" t="s">
        <v>71</v>
      </c>
      <c r="S77" s="316"/>
      <c r="T77" s="316"/>
      <c r="U77" s="316"/>
      <c r="V77" s="316"/>
      <c r="W77" s="316"/>
      <c r="X77" s="317"/>
      <c r="Y77" s="20"/>
      <c r="Z77" s="20"/>
      <c r="AA77" s="20"/>
      <c r="AB77" s="20"/>
      <c r="AC77" s="20"/>
    </row>
    <row r="78" spans="1:29">
      <c r="A78" s="63">
        <v>14</v>
      </c>
      <c r="B78" s="24" t="s">
        <v>99</v>
      </c>
      <c r="C78" s="12">
        <f t="shared" si="18"/>
        <v>27</v>
      </c>
      <c r="D78" s="42">
        <f t="shared" si="19"/>
        <v>6</v>
      </c>
      <c r="E78" s="6"/>
      <c r="F78" s="2"/>
      <c r="G78" s="18"/>
      <c r="H78" s="11"/>
      <c r="I78" s="2"/>
      <c r="J78" s="7"/>
      <c r="K78" s="6"/>
      <c r="L78" s="2"/>
      <c r="M78" s="7"/>
      <c r="N78" s="6">
        <v>18</v>
      </c>
      <c r="O78" s="2">
        <v>9</v>
      </c>
      <c r="P78" s="7">
        <v>6</v>
      </c>
      <c r="Q78" s="123" t="s">
        <v>80</v>
      </c>
      <c r="R78" s="314" t="s">
        <v>110</v>
      </c>
      <c r="S78" s="314"/>
      <c r="T78" s="314"/>
      <c r="U78" s="314"/>
      <c r="V78" s="314"/>
      <c r="W78" s="314"/>
      <c r="X78" s="315"/>
      <c r="Y78" s="20"/>
      <c r="Z78" s="20"/>
      <c r="AA78" s="20"/>
      <c r="AB78" s="20"/>
      <c r="AC78" s="20"/>
    </row>
    <row r="79" spans="1:29">
      <c r="A79" s="63">
        <v>15</v>
      </c>
      <c r="B79" s="24" t="s">
        <v>65</v>
      </c>
      <c r="C79" s="12">
        <f t="shared" si="18"/>
        <v>27</v>
      </c>
      <c r="D79" s="42">
        <f t="shared" si="19"/>
        <v>6</v>
      </c>
      <c r="E79" s="6"/>
      <c r="F79" s="2"/>
      <c r="G79" s="18"/>
      <c r="H79" s="11"/>
      <c r="I79" s="2"/>
      <c r="J79" s="7"/>
      <c r="K79" s="6"/>
      <c r="L79" s="2"/>
      <c r="M79" s="7"/>
      <c r="N79" s="6">
        <v>18</v>
      </c>
      <c r="O79" s="2">
        <v>9</v>
      </c>
      <c r="P79" s="7">
        <v>6</v>
      </c>
      <c r="Q79" s="123" t="s">
        <v>81</v>
      </c>
      <c r="R79" s="314" t="s">
        <v>109</v>
      </c>
      <c r="S79" s="314"/>
      <c r="T79" s="314"/>
      <c r="U79" s="314"/>
      <c r="V79" s="314"/>
      <c r="W79" s="314"/>
      <c r="X79" s="315"/>
      <c r="Y79" s="20"/>
      <c r="Z79" s="20"/>
      <c r="AA79" s="20"/>
      <c r="AB79" s="20"/>
      <c r="AC79" s="20"/>
    </row>
    <row r="80" spans="1:29" ht="14.4" thickBot="1">
      <c r="A80" s="71">
        <v>16</v>
      </c>
      <c r="B80" s="72" t="s">
        <v>8</v>
      </c>
      <c r="C80" s="12">
        <f t="shared" si="18"/>
        <v>36</v>
      </c>
      <c r="D80" s="42">
        <f t="shared" si="19"/>
        <v>10</v>
      </c>
      <c r="E80" s="195"/>
      <c r="F80" s="194"/>
      <c r="G80" s="197"/>
      <c r="H80" s="196"/>
      <c r="I80" s="177"/>
      <c r="J80" s="192"/>
      <c r="K80" s="195"/>
      <c r="L80" s="194">
        <v>18</v>
      </c>
      <c r="M80" s="193">
        <v>5</v>
      </c>
      <c r="N80" s="176"/>
      <c r="O80" s="177">
        <v>18</v>
      </c>
      <c r="P80" s="192">
        <v>5</v>
      </c>
      <c r="Q80" s="124" t="s">
        <v>82</v>
      </c>
      <c r="R80" s="318" t="s">
        <v>108</v>
      </c>
      <c r="S80" s="319"/>
      <c r="T80" s="319"/>
      <c r="U80" s="319"/>
      <c r="V80" s="319"/>
      <c r="W80" s="319"/>
      <c r="X80" s="320"/>
      <c r="Y80" s="20"/>
      <c r="Z80" s="20"/>
      <c r="AA80" s="20"/>
      <c r="AB80" s="20"/>
      <c r="AC80" s="20"/>
    </row>
    <row r="81" spans="1:29" ht="16.2" thickBot="1">
      <c r="A81" s="308" t="s">
        <v>48</v>
      </c>
      <c r="B81" s="309"/>
      <c r="C81" s="19">
        <f>SUM(C82:C88)</f>
        <v>126</v>
      </c>
      <c r="D81" s="62">
        <f>SUM(D82:D88)</f>
        <v>33</v>
      </c>
      <c r="E81" s="96">
        <f t="shared" ref="E81:J81" si="20">SUM(E82:E88)</f>
        <v>0</v>
      </c>
      <c r="F81" s="96">
        <f t="shared" si="20"/>
        <v>0</v>
      </c>
      <c r="G81" s="96">
        <f t="shared" si="20"/>
        <v>0</v>
      </c>
      <c r="H81" s="19">
        <f t="shared" si="20"/>
        <v>0</v>
      </c>
      <c r="I81" s="19">
        <f t="shared" si="20"/>
        <v>0</v>
      </c>
      <c r="J81" s="19">
        <f t="shared" si="20"/>
        <v>0</v>
      </c>
      <c r="K81" s="19">
        <f t="shared" ref="K81:P81" si="21">SUM(K82:K88)</f>
        <v>36</v>
      </c>
      <c r="L81" s="19">
        <f t="shared" si="21"/>
        <v>36</v>
      </c>
      <c r="M81" s="37">
        <f t="shared" si="21"/>
        <v>20</v>
      </c>
      <c r="N81" s="19">
        <f t="shared" si="21"/>
        <v>27</v>
      </c>
      <c r="O81" s="19">
        <f t="shared" si="21"/>
        <v>27</v>
      </c>
      <c r="P81" s="37">
        <f t="shared" si="21"/>
        <v>13</v>
      </c>
      <c r="Q81" s="339" t="s">
        <v>51</v>
      </c>
      <c r="R81" s="340"/>
      <c r="S81" s="340"/>
      <c r="T81" s="340"/>
      <c r="U81" s="340"/>
      <c r="V81" s="340"/>
      <c r="W81" s="340"/>
      <c r="X81" s="341"/>
      <c r="Y81" s="20"/>
      <c r="Z81" s="20"/>
      <c r="AA81" s="20"/>
      <c r="AB81" s="20"/>
      <c r="AC81" s="20"/>
    </row>
    <row r="82" spans="1:29" ht="16.5" customHeight="1">
      <c r="A82" s="41">
        <v>17</v>
      </c>
      <c r="B82" s="24" t="s">
        <v>37</v>
      </c>
      <c r="C82" s="12">
        <f t="shared" ref="C82:C88" si="22">SUM(E82:P82)-G82-J82-M82-P82</f>
        <v>27</v>
      </c>
      <c r="D82" s="42">
        <f t="shared" ref="D82:D88" si="23">G82+J82+M82+P82</f>
        <v>6</v>
      </c>
      <c r="E82" s="79"/>
      <c r="F82" s="80"/>
      <c r="G82" s="81"/>
      <c r="H82" s="82"/>
      <c r="I82" s="83"/>
      <c r="J82" s="84"/>
      <c r="K82" s="82">
        <v>9</v>
      </c>
      <c r="L82" s="83">
        <v>18</v>
      </c>
      <c r="M82" s="107">
        <v>6</v>
      </c>
      <c r="N82" s="82"/>
      <c r="O82" s="83"/>
      <c r="P82" s="122"/>
      <c r="Q82" s="152" t="s">
        <v>79</v>
      </c>
      <c r="R82" s="316" t="s">
        <v>21</v>
      </c>
      <c r="S82" s="316"/>
      <c r="T82" s="316"/>
      <c r="U82" s="316"/>
      <c r="V82" s="316"/>
      <c r="W82" s="316"/>
      <c r="X82" s="317"/>
      <c r="Y82" s="20"/>
      <c r="Z82" s="20"/>
      <c r="AA82" s="20"/>
      <c r="AB82" s="20"/>
      <c r="AC82" s="20"/>
    </row>
    <row r="83" spans="1:29">
      <c r="A83" s="41">
        <v>18</v>
      </c>
      <c r="B83" s="24" t="s">
        <v>38</v>
      </c>
      <c r="C83" s="12">
        <f t="shared" si="22"/>
        <v>27</v>
      </c>
      <c r="D83" s="42">
        <f t="shared" si="23"/>
        <v>6</v>
      </c>
      <c r="E83" s="66"/>
      <c r="F83" s="67"/>
      <c r="G83" s="18"/>
      <c r="H83" s="6"/>
      <c r="I83" s="2"/>
      <c r="J83" s="3"/>
      <c r="K83" s="6">
        <v>9</v>
      </c>
      <c r="L83" s="2">
        <v>18</v>
      </c>
      <c r="M83" s="7">
        <v>6</v>
      </c>
      <c r="N83" s="6"/>
      <c r="O83" s="2"/>
      <c r="P83" s="7"/>
      <c r="Q83" s="123" t="s">
        <v>80</v>
      </c>
      <c r="R83" s="314" t="s">
        <v>83</v>
      </c>
      <c r="S83" s="314"/>
      <c r="T83" s="314"/>
      <c r="U83" s="314"/>
      <c r="V83" s="314"/>
      <c r="W83" s="314"/>
      <c r="X83" s="315"/>
      <c r="Y83" s="20"/>
      <c r="Z83" s="20"/>
      <c r="AA83" s="20"/>
      <c r="AB83" s="20"/>
      <c r="AC83" s="20"/>
    </row>
    <row r="84" spans="1:29" ht="15.75" customHeight="1">
      <c r="A84" s="41">
        <v>19</v>
      </c>
      <c r="B84" s="24" t="s">
        <v>39</v>
      </c>
      <c r="C84" s="12">
        <f t="shared" si="22"/>
        <v>27</v>
      </c>
      <c r="D84" s="42">
        <f t="shared" si="23"/>
        <v>5</v>
      </c>
      <c r="E84" s="66"/>
      <c r="F84" s="67"/>
      <c r="G84" s="18"/>
      <c r="H84" s="6"/>
      <c r="I84" s="2"/>
      <c r="J84" s="3"/>
      <c r="K84" s="6"/>
      <c r="L84" s="2"/>
      <c r="M84" s="7"/>
      <c r="N84" s="6">
        <v>9</v>
      </c>
      <c r="O84" s="2">
        <v>18</v>
      </c>
      <c r="P84" s="7">
        <v>5</v>
      </c>
      <c r="Q84" s="123" t="s">
        <v>81</v>
      </c>
      <c r="R84" s="314" t="s">
        <v>84</v>
      </c>
      <c r="S84" s="314"/>
      <c r="T84" s="314"/>
      <c r="U84" s="314"/>
      <c r="V84" s="314"/>
      <c r="W84" s="314"/>
      <c r="X84" s="315"/>
      <c r="Y84" s="20"/>
      <c r="Z84" s="20"/>
      <c r="AA84" s="20"/>
      <c r="AB84" s="20"/>
      <c r="AC84" s="20"/>
    </row>
    <row r="85" spans="1:29" ht="14.4" thickBot="1">
      <c r="A85" s="41">
        <v>20</v>
      </c>
      <c r="B85" s="24" t="s">
        <v>73</v>
      </c>
      <c r="C85" s="12">
        <f t="shared" si="22"/>
        <v>18</v>
      </c>
      <c r="D85" s="42">
        <f t="shared" si="23"/>
        <v>5</v>
      </c>
      <c r="E85" s="66"/>
      <c r="F85" s="67"/>
      <c r="G85" s="18"/>
      <c r="H85" s="6"/>
      <c r="I85" s="2"/>
      <c r="J85" s="3"/>
      <c r="K85" s="6"/>
      <c r="L85" s="2"/>
      <c r="M85" s="7"/>
      <c r="N85" s="6">
        <v>9</v>
      </c>
      <c r="O85" s="2">
        <v>9</v>
      </c>
      <c r="P85" s="7">
        <v>5</v>
      </c>
      <c r="Q85" s="124" t="s">
        <v>82</v>
      </c>
      <c r="R85" s="318" t="s">
        <v>85</v>
      </c>
      <c r="S85" s="319"/>
      <c r="T85" s="319"/>
      <c r="U85" s="319"/>
      <c r="V85" s="319"/>
      <c r="W85" s="319"/>
      <c r="X85" s="320"/>
      <c r="Y85" s="20"/>
      <c r="Z85" s="20"/>
      <c r="AA85" s="20"/>
      <c r="AB85" s="20"/>
      <c r="AC85" s="20"/>
    </row>
    <row r="86" spans="1:29" ht="16.2" thickBot="1">
      <c r="A86" s="41">
        <v>21</v>
      </c>
      <c r="B86" s="24" t="s">
        <v>32</v>
      </c>
      <c r="C86" s="12">
        <f t="shared" si="22"/>
        <v>9</v>
      </c>
      <c r="D86" s="42">
        <f t="shared" si="23"/>
        <v>4</v>
      </c>
      <c r="E86" s="66"/>
      <c r="F86" s="67"/>
      <c r="G86" s="89"/>
      <c r="H86" s="66"/>
      <c r="I86" s="67"/>
      <c r="J86" s="90"/>
      <c r="K86" s="66">
        <v>9</v>
      </c>
      <c r="L86" s="67"/>
      <c r="M86" s="108">
        <v>4</v>
      </c>
      <c r="N86" s="6"/>
      <c r="O86" s="67"/>
      <c r="P86" s="108"/>
      <c r="Q86" s="339" t="s">
        <v>57</v>
      </c>
      <c r="R86" s="340"/>
      <c r="S86" s="340"/>
      <c r="T86" s="340"/>
      <c r="U86" s="340"/>
      <c r="V86" s="340"/>
      <c r="W86" s="340"/>
      <c r="X86" s="341"/>
      <c r="Y86" s="20"/>
      <c r="Z86" s="20"/>
      <c r="AA86" s="20"/>
      <c r="AB86" s="20"/>
      <c r="AC86" s="20"/>
    </row>
    <row r="87" spans="1:29">
      <c r="A87" s="41">
        <v>22</v>
      </c>
      <c r="B87" s="24" t="s">
        <v>33</v>
      </c>
      <c r="C87" s="12">
        <f t="shared" si="22"/>
        <v>9</v>
      </c>
      <c r="D87" s="42">
        <f t="shared" si="23"/>
        <v>4</v>
      </c>
      <c r="E87" s="66"/>
      <c r="F87" s="67"/>
      <c r="G87" s="89"/>
      <c r="H87" s="66"/>
      <c r="I87" s="67"/>
      <c r="J87" s="90"/>
      <c r="K87" s="66">
        <v>9</v>
      </c>
      <c r="L87" s="67"/>
      <c r="M87" s="108">
        <v>4</v>
      </c>
      <c r="N87" s="6"/>
      <c r="O87" s="67"/>
      <c r="P87" s="108"/>
      <c r="Q87" s="152" t="s">
        <v>79</v>
      </c>
      <c r="R87" s="316" t="s">
        <v>86</v>
      </c>
      <c r="S87" s="316"/>
      <c r="T87" s="316"/>
      <c r="U87" s="316"/>
      <c r="V87" s="316"/>
      <c r="W87" s="316"/>
      <c r="X87" s="317"/>
      <c r="Y87" s="20"/>
      <c r="Z87" s="20"/>
      <c r="AA87" s="20"/>
      <c r="AB87" s="20"/>
      <c r="AC87" s="20"/>
    </row>
    <row r="88" spans="1:29" ht="14.4" thickBot="1">
      <c r="A88" s="41">
        <v>23</v>
      </c>
      <c r="B88" s="24" t="s">
        <v>34</v>
      </c>
      <c r="C88" s="12">
        <f t="shared" si="22"/>
        <v>9</v>
      </c>
      <c r="D88" s="42">
        <f t="shared" si="23"/>
        <v>3</v>
      </c>
      <c r="E88" s="66"/>
      <c r="F88" s="67"/>
      <c r="G88" s="89"/>
      <c r="H88" s="91"/>
      <c r="I88" s="92"/>
      <c r="J88" s="93"/>
      <c r="K88" s="91"/>
      <c r="L88" s="92"/>
      <c r="M88" s="164"/>
      <c r="N88" s="54">
        <v>9</v>
      </c>
      <c r="O88" s="92"/>
      <c r="P88" s="164">
        <v>3</v>
      </c>
      <c r="Q88" s="123" t="s">
        <v>80</v>
      </c>
      <c r="R88" s="314" t="s">
        <v>72</v>
      </c>
      <c r="S88" s="314"/>
      <c r="T88" s="314"/>
      <c r="U88" s="314"/>
      <c r="V88" s="314"/>
      <c r="W88" s="314"/>
      <c r="X88" s="315"/>
      <c r="Y88" s="20"/>
      <c r="Z88" s="20"/>
      <c r="AA88" s="20"/>
      <c r="AB88" s="20"/>
      <c r="AC88" s="20"/>
    </row>
    <row r="89" spans="1:29">
      <c r="A89" s="94"/>
      <c r="B89" s="95" t="s">
        <v>98</v>
      </c>
      <c r="C89" s="96">
        <f t="shared" ref="C89:P89" si="24">C62+C71+C81</f>
        <v>486</v>
      </c>
      <c r="D89" s="96">
        <f t="shared" si="24"/>
        <v>121</v>
      </c>
      <c r="E89" s="96">
        <f t="shared" si="24"/>
        <v>63</v>
      </c>
      <c r="F89" s="96">
        <f t="shared" si="24"/>
        <v>45</v>
      </c>
      <c r="G89" s="160">
        <f t="shared" si="24"/>
        <v>30</v>
      </c>
      <c r="H89" s="165">
        <f t="shared" si="24"/>
        <v>63</v>
      </c>
      <c r="I89" s="166">
        <f t="shared" si="24"/>
        <v>81</v>
      </c>
      <c r="J89" s="167">
        <f t="shared" si="24"/>
        <v>31</v>
      </c>
      <c r="K89" s="165">
        <f t="shared" si="24"/>
        <v>45</v>
      </c>
      <c r="L89" s="166">
        <f t="shared" si="24"/>
        <v>63</v>
      </c>
      <c r="M89" s="167">
        <f t="shared" si="24"/>
        <v>30</v>
      </c>
      <c r="N89" s="165">
        <f t="shared" si="24"/>
        <v>63</v>
      </c>
      <c r="O89" s="166">
        <f t="shared" si="24"/>
        <v>63</v>
      </c>
      <c r="P89" s="167">
        <f t="shared" si="24"/>
        <v>30</v>
      </c>
      <c r="Q89" s="162" t="s">
        <v>81</v>
      </c>
      <c r="R89" s="314" t="s">
        <v>88</v>
      </c>
      <c r="S89" s="314"/>
      <c r="T89" s="314"/>
      <c r="U89" s="314"/>
      <c r="V89" s="314"/>
      <c r="W89" s="314"/>
      <c r="X89" s="315"/>
      <c r="Y89" s="20"/>
      <c r="Z89" s="20"/>
      <c r="AA89" s="20"/>
      <c r="AB89" s="20"/>
      <c r="AC89" s="20"/>
    </row>
    <row r="90" spans="1:29" ht="15.75" customHeight="1" thickBot="1">
      <c r="A90" s="97"/>
      <c r="B90" s="98" t="s">
        <v>47</v>
      </c>
      <c r="C90" s="345"/>
      <c r="D90" s="346"/>
      <c r="E90" s="330">
        <f>E89+F89</f>
        <v>108</v>
      </c>
      <c r="F90" s="331"/>
      <c r="G90" s="332"/>
      <c r="H90" s="330">
        <f>H89+I89</f>
        <v>144</v>
      </c>
      <c r="I90" s="331"/>
      <c r="J90" s="332"/>
      <c r="K90" s="330">
        <f>K89+L89</f>
        <v>108</v>
      </c>
      <c r="L90" s="331"/>
      <c r="M90" s="332"/>
      <c r="N90" s="330">
        <f>N89+O89</f>
        <v>126</v>
      </c>
      <c r="O90" s="331"/>
      <c r="P90" s="332"/>
      <c r="Q90" s="163" t="s">
        <v>82</v>
      </c>
      <c r="R90" s="318" t="s">
        <v>87</v>
      </c>
      <c r="S90" s="319"/>
      <c r="T90" s="319"/>
      <c r="U90" s="319"/>
      <c r="V90" s="319"/>
      <c r="W90" s="319"/>
      <c r="X90" s="320"/>
      <c r="Y90" s="20"/>
      <c r="Z90" s="20"/>
      <c r="AA90" s="20"/>
      <c r="AB90" s="20"/>
      <c r="AC90" s="20"/>
    </row>
    <row r="91" spans="1:29" ht="14.4" thickBot="1">
      <c r="A91" s="63"/>
      <c r="B91" s="120" t="s">
        <v>105</v>
      </c>
      <c r="C91" s="128">
        <f>D69+D80+D81</f>
        <v>48</v>
      </c>
      <c r="D91" s="191">
        <f>(D69+D80+D81)/D89</f>
        <v>0.39669421487603307</v>
      </c>
      <c r="E91" s="22"/>
      <c r="F91" s="23"/>
      <c r="G91" s="161"/>
      <c r="H91" s="168"/>
      <c r="I91" s="169"/>
      <c r="J91" s="170"/>
      <c r="K91" s="168"/>
      <c r="L91" s="169"/>
      <c r="M91" s="170"/>
      <c r="N91" s="168"/>
      <c r="O91" s="169"/>
      <c r="P91" s="17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</row>
    <row r="92" spans="1:29">
      <c r="X92" s="20"/>
      <c r="Y92" s="20"/>
      <c r="Z92" s="20"/>
      <c r="AA92" s="20"/>
      <c r="AB92" s="20"/>
      <c r="AC92" s="20"/>
    </row>
    <row r="93" spans="1:29">
      <c r="A93" s="20"/>
      <c r="B93" s="20"/>
      <c r="E93" s="110"/>
      <c r="F93" s="20"/>
      <c r="X93" s="20"/>
      <c r="Y93" s="20"/>
      <c r="Z93" s="20"/>
      <c r="AA93" s="20"/>
      <c r="AB93" s="20"/>
      <c r="AC93" s="20"/>
    </row>
    <row r="94" spans="1:29">
      <c r="A94" s="20"/>
      <c r="B94" s="20"/>
      <c r="C94" s="110"/>
      <c r="D94" s="110"/>
      <c r="E94" s="110"/>
      <c r="F94" s="20"/>
      <c r="X94" s="20"/>
      <c r="Y94" s="20"/>
      <c r="Z94" s="20"/>
      <c r="AA94" s="20"/>
      <c r="AB94" s="20"/>
      <c r="AC94" s="20"/>
    </row>
    <row r="95" spans="1:29">
      <c r="A95" s="20"/>
      <c r="B95" s="20"/>
      <c r="C95" s="110"/>
      <c r="D95" s="110"/>
      <c r="E95" s="110"/>
      <c r="F95" s="20"/>
      <c r="X95" s="20"/>
      <c r="Y95" s="20"/>
      <c r="Z95" s="20"/>
      <c r="AA95" s="20"/>
      <c r="AB95" s="20"/>
      <c r="AC95" s="20"/>
    </row>
    <row r="96" spans="1:29">
      <c r="A96" s="20"/>
      <c r="B96" s="20"/>
      <c r="C96" s="110"/>
      <c r="D96" s="110"/>
      <c r="E96" s="110"/>
      <c r="F96" s="20"/>
      <c r="X96" s="20"/>
      <c r="Y96" s="20"/>
      <c r="Z96" s="20"/>
      <c r="AA96" s="20"/>
      <c r="AB96" s="20"/>
      <c r="AC96" s="20"/>
    </row>
    <row r="97" spans="1:6" ht="15" customHeight="1">
      <c r="A97" s="20"/>
      <c r="B97" s="20"/>
      <c r="C97" s="110"/>
      <c r="D97" s="110"/>
      <c r="E97" s="110"/>
      <c r="F97" s="20"/>
    </row>
    <row r="98" spans="1:6" ht="15" customHeight="1">
      <c r="A98" s="20"/>
      <c r="B98" s="20"/>
      <c r="C98" s="110"/>
      <c r="D98" s="110"/>
      <c r="E98" s="110"/>
      <c r="F98" s="20"/>
    </row>
    <row r="99" spans="1:6">
      <c r="A99" s="20"/>
      <c r="B99" s="20"/>
      <c r="C99" s="110"/>
      <c r="D99" s="110"/>
      <c r="E99" s="110"/>
      <c r="F99" s="20"/>
    </row>
    <row r="100" spans="1:6">
      <c r="A100" s="20"/>
      <c r="B100" s="20"/>
      <c r="C100" s="110"/>
      <c r="D100" s="110"/>
      <c r="E100" s="110"/>
      <c r="F100" s="20"/>
    </row>
    <row r="101" spans="1:6">
      <c r="A101" s="20"/>
      <c r="B101" s="20"/>
      <c r="C101" s="110"/>
      <c r="D101" s="110"/>
      <c r="E101" s="110"/>
      <c r="F101" s="20"/>
    </row>
    <row r="102" spans="1:6">
      <c r="A102" s="20"/>
      <c r="B102" s="20"/>
      <c r="C102" s="110"/>
      <c r="D102" s="110"/>
      <c r="E102" s="110"/>
      <c r="F102" s="20"/>
    </row>
    <row r="103" spans="1:6" ht="15" customHeight="1">
      <c r="A103" s="20"/>
      <c r="B103" s="20"/>
      <c r="C103" s="110"/>
      <c r="D103" s="110"/>
      <c r="E103" s="110"/>
      <c r="F103" s="20"/>
    </row>
    <row r="104" spans="1:6">
      <c r="A104" s="20"/>
      <c r="B104" s="20"/>
      <c r="C104" s="110"/>
      <c r="D104" s="110"/>
      <c r="E104" s="110"/>
      <c r="F104" s="20"/>
    </row>
    <row r="105" spans="1:6">
      <c r="A105" s="20"/>
      <c r="B105" s="20"/>
      <c r="C105" s="110"/>
      <c r="D105" s="110"/>
      <c r="E105" s="110"/>
      <c r="F105" s="20"/>
    </row>
    <row r="106" spans="1:6">
      <c r="A106" s="20"/>
      <c r="B106" s="20"/>
      <c r="C106" s="110"/>
      <c r="D106" s="110"/>
      <c r="E106" s="110"/>
      <c r="F106" s="20"/>
    </row>
    <row r="107" spans="1:6">
      <c r="A107" s="20"/>
      <c r="B107" s="20"/>
      <c r="C107" s="110"/>
      <c r="D107" s="110"/>
      <c r="E107" s="110"/>
      <c r="F107" s="20"/>
    </row>
    <row r="108" spans="1:6" ht="15" customHeight="1">
      <c r="A108" s="20"/>
      <c r="B108" s="20"/>
      <c r="C108" s="110"/>
      <c r="D108" s="110"/>
      <c r="E108" s="110"/>
      <c r="F108" s="20"/>
    </row>
    <row r="109" spans="1:6">
      <c r="A109" s="20"/>
      <c r="B109" s="20"/>
      <c r="C109" s="110"/>
      <c r="D109" s="110"/>
      <c r="E109" s="110"/>
      <c r="F109" s="20"/>
    </row>
    <row r="110" spans="1:6">
      <c r="A110" s="20"/>
      <c r="B110" s="20"/>
      <c r="C110" s="110"/>
      <c r="D110" s="110"/>
      <c r="E110" s="110"/>
      <c r="F110" s="20"/>
    </row>
    <row r="111" spans="1:6">
      <c r="A111" s="20"/>
      <c r="B111" s="20"/>
      <c r="C111" s="110"/>
      <c r="D111" s="110"/>
      <c r="E111" s="110"/>
      <c r="F111" s="20"/>
    </row>
    <row r="112" spans="1:6">
      <c r="A112" s="20"/>
      <c r="B112" s="20"/>
      <c r="C112" s="110"/>
      <c r="D112" s="110"/>
      <c r="E112" s="110"/>
      <c r="F112" s="20"/>
    </row>
    <row r="113" spans="1:4" ht="15" customHeight="1">
      <c r="A113" s="20"/>
      <c r="B113" s="20"/>
      <c r="C113" s="110"/>
      <c r="D113" s="110"/>
    </row>
  </sheetData>
  <mergeCells count="75">
    <mergeCell ref="W44:AC44"/>
    <mergeCell ref="X49:AC49"/>
    <mergeCell ref="X51:AC51"/>
    <mergeCell ref="X54:AC54"/>
    <mergeCell ref="W52:AC52"/>
    <mergeCell ref="R85:X85"/>
    <mergeCell ref="A62:B62"/>
    <mergeCell ref="R83:X83"/>
    <mergeCell ref="R84:X84"/>
    <mergeCell ref="Q81:X81"/>
    <mergeCell ref="R82:X82"/>
    <mergeCell ref="R75:X75"/>
    <mergeCell ref="A71:B71"/>
    <mergeCell ref="R80:X80"/>
    <mergeCell ref="R79:X79"/>
    <mergeCell ref="Q70:X70"/>
    <mergeCell ref="R78:X78"/>
    <mergeCell ref="A6:V6"/>
    <mergeCell ref="K7:M7"/>
    <mergeCell ref="W40:AC40"/>
    <mergeCell ref="A9:B9"/>
    <mergeCell ref="D7:D8"/>
    <mergeCell ref="A7:A8"/>
    <mergeCell ref="T7:V7"/>
    <mergeCell ref="B7:B8"/>
    <mergeCell ref="C7:C8"/>
    <mergeCell ref="Q7:S7"/>
    <mergeCell ref="H7:J7"/>
    <mergeCell ref="E7:G7"/>
    <mergeCell ref="N7:P7"/>
    <mergeCell ref="A3:V3"/>
    <mergeCell ref="A5:V5"/>
    <mergeCell ref="A59:P59"/>
    <mergeCell ref="R72:X72"/>
    <mergeCell ref="C90:D90"/>
    <mergeCell ref="K90:M90"/>
    <mergeCell ref="Q86:X86"/>
    <mergeCell ref="R89:X89"/>
    <mergeCell ref="R87:X87"/>
    <mergeCell ref="R90:X90"/>
    <mergeCell ref="A4:V4"/>
    <mergeCell ref="W39:AC39"/>
    <mergeCell ref="Q55:S55"/>
    <mergeCell ref="T55:V55"/>
    <mergeCell ref="X53:AC53"/>
    <mergeCell ref="W48:AC48"/>
    <mergeCell ref="R88:X88"/>
    <mergeCell ref="N90:P90"/>
    <mergeCell ref="E90:G90"/>
    <mergeCell ref="H90:J90"/>
    <mergeCell ref="A24:B24"/>
    <mergeCell ref="A44:B44"/>
    <mergeCell ref="A26:B26"/>
    <mergeCell ref="X41:AC41"/>
    <mergeCell ref="X43:AC43"/>
    <mergeCell ref="X42:AC42"/>
    <mergeCell ref="A81:B81"/>
    <mergeCell ref="R77:X77"/>
    <mergeCell ref="R74:X74"/>
    <mergeCell ref="Q76:X76"/>
    <mergeCell ref="Q71:X71"/>
    <mergeCell ref="R73:X73"/>
    <mergeCell ref="E55:G55"/>
    <mergeCell ref="E60:G60"/>
    <mergeCell ref="H60:J60"/>
    <mergeCell ref="H55:J55"/>
    <mergeCell ref="K55:M55"/>
    <mergeCell ref="N55:P55"/>
    <mergeCell ref="K60:M60"/>
    <mergeCell ref="N60:P60"/>
    <mergeCell ref="X45:AC45"/>
    <mergeCell ref="X47:AC47"/>
    <mergeCell ref="X50:AC50"/>
    <mergeCell ref="X55:AC55"/>
    <mergeCell ref="X46:AC46"/>
  </mergeCells>
  <phoneticPr fontId="18" type="noConversion"/>
  <pageMargins left="0.75" right="0.75" top="0.31" bottom="0.31" header="0.17" footer="0.34"/>
  <pageSetup paperSize="9" scale="65" fitToWidth="2" orientation="landscape" r:id="rId1"/>
  <headerFooter alignWithMargins="0"/>
  <rowBreaks count="1" manualBreakCount="1">
    <brk id="56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Stacjonarne</vt:lpstr>
      <vt:lpstr>Niestacjonarne</vt:lpstr>
      <vt:lpstr>Niestacjonarne!Obszar_wydruku</vt:lpstr>
      <vt:lpstr>Stacjonarne!Obszar_wydruku</vt:lpstr>
    </vt:vector>
  </TitlesOfParts>
  <Company>UEK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Niestrój</dc:creator>
  <cp:lastModifiedBy>Mariusz</cp:lastModifiedBy>
  <cp:lastPrinted>2013-11-28T09:01:22Z</cp:lastPrinted>
  <dcterms:created xsi:type="dcterms:W3CDTF">2004-07-15T08:15:56Z</dcterms:created>
  <dcterms:modified xsi:type="dcterms:W3CDTF">2021-04-06T07:34:56Z</dcterms:modified>
</cp:coreProperties>
</file>